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7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8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9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10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11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2.xml" ContentType="application/vnd.openxmlformats-officedocument.drawing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13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14.xml" ContentType="application/vnd.openxmlformats-officedocument.drawing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drawings/drawing15.xml" ContentType="application/vnd.openxmlformats-officedocument.drawing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drawings/drawing16.xml" ContentType="application/vnd.openxmlformats-officedocument.drawing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drawings/drawing17.xml" ContentType="application/vnd.openxmlformats-officedocument.drawing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drawings/drawing18.xml" ContentType="application/vnd.openxmlformats-officedocument.drawing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drawings/drawing19.xml" ContentType="application/vnd.openxmlformats-officedocument.drawing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drawings/drawing20.xml" ContentType="application/vnd.openxmlformats-officedocument.drawing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drawings/drawing21.xml" ContentType="application/vnd.openxmlformats-officedocument.drawing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drawings/drawing22.xml" ContentType="application/vnd.openxmlformats-officedocument.drawing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drawings/drawing23.xml" ContentType="application/vnd.openxmlformats-officedocument.drawing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drawings/drawing24.xml" ContentType="application/vnd.openxmlformats-officedocument.drawing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drawings/drawing25.xml" ContentType="application/vnd.openxmlformats-officedocument.drawing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drawings/drawing26.xml" ContentType="application/vnd.openxmlformats-officedocument.drawing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drawings/drawing27.xml" ContentType="application/vnd.openxmlformats-officedocument.drawing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0" yWindow="-440" windowWidth="27320" windowHeight="15360"/>
  </bookViews>
  <sheets>
    <sheet name="glutamate" sheetId="1" r:id="rId1"/>
    <sheet name="valine" sheetId="19" r:id="rId2"/>
    <sheet name="uridine" sheetId="21" r:id="rId3"/>
    <sheet name="UDP-N-acetyl-glucosamine" sheetId="22" r:id="rId4"/>
    <sheet name="UDP-D-glucuronate" sheetId="24" r:id="rId5"/>
    <sheet name="UDP-D-glucose" sheetId="25" r:id="rId6"/>
    <sheet name="thiamine-phosphate" sheetId="26" r:id="rId7"/>
    <sheet name="Pyroglutamic acid" sheetId="27" r:id="rId8"/>
    <sheet name="purine" sheetId="28" r:id="rId9"/>
    <sheet name="NADP+" sheetId="29" r:id="rId10"/>
    <sheet name="NAD+" sheetId="30" r:id="rId11"/>
    <sheet name="N-acetyl-glutamine" sheetId="31" r:id="rId12"/>
    <sheet name="N-acetyl-glucosamine-1-6-ph" sheetId="32" r:id="rId13"/>
    <sheet name="methionine" sheetId="33" r:id="rId14"/>
    <sheet name="leucine" sheetId="34" r:id="rId15"/>
    <sheet name="inosine" sheetId="35" r:id="rId16"/>
    <sheet name="GMP" sheetId="36" r:id="rId17"/>
    <sheet name="glutathione disulfide" sheetId="37" r:id="rId18"/>
    <sheet name="glutathione" sheetId="38" r:id="rId19"/>
    <sheet name="glutamine" sheetId="40" r:id="rId20"/>
    <sheet name="FAD" sheetId="41" r:id="rId21"/>
    <sheet name="dimethylglycine" sheetId="42" r:id="rId22"/>
    <sheet name="dGMP" sheetId="43" r:id="rId23"/>
    <sheet name="deoxyuridine" sheetId="44" r:id="rId24"/>
    <sheet name="Cystine" sheetId="45" r:id="rId25"/>
    <sheet name="aspartate" sheetId="46" r:id="rId26"/>
    <sheet name="arginine" sheetId="47" r:id="rId2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5" i="47" l="1"/>
  <c r="D25" i="47"/>
  <c r="AZ25" i="47"/>
  <c r="G25" i="47"/>
  <c r="BC25" i="47"/>
  <c r="J25" i="47"/>
  <c r="F96" i="47"/>
  <c r="AN25" i="47"/>
  <c r="AQ25" i="47"/>
  <c r="AT25" i="47"/>
  <c r="E96" i="47"/>
  <c r="AE25" i="47"/>
  <c r="AH25" i="47"/>
  <c r="AK25" i="47"/>
  <c r="D96" i="47"/>
  <c r="V25" i="47"/>
  <c r="Y25" i="47"/>
  <c r="AB25" i="47"/>
  <c r="C96" i="47"/>
  <c r="M25" i="47"/>
  <c r="P25" i="47"/>
  <c r="S25" i="47"/>
  <c r="B96" i="47"/>
  <c r="F95" i="47"/>
  <c r="E95" i="47"/>
  <c r="D95" i="47"/>
  <c r="C95" i="47"/>
  <c r="B95" i="47"/>
  <c r="S92" i="47"/>
  <c r="R92" i="47"/>
  <c r="Q92" i="47"/>
  <c r="P92" i="47"/>
  <c r="O92" i="47"/>
  <c r="N92" i="47"/>
  <c r="M92" i="47"/>
  <c r="L92" i="47"/>
  <c r="K92" i="47"/>
  <c r="J92" i="47"/>
  <c r="I92" i="47"/>
  <c r="H92" i="47"/>
  <c r="G92" i="47"/>
  <c r="F92" i="47"/>
  <c r="E92" i="47"/>
  <c r="D92" i="47"/>
  <c r="C92" i="47"/>
  <c r="S91" i="47"/>
  <c r="R91" i="47"/>
  <c r="Q91" i="47"/>
  <c r="P91" i="47"/>
  <c r="O91" i="47"/>
  <c r="N91" i="47"/>
  <c r="M91" i="47"/>
  <c r="L91" i="47"/>
  <c r="K91" i="47"/>
  <c r="J91" i="47"/>
  <c r="I91" i="47"/>
  <c r="H91" i="47"/>
  <c r="G91" i="47"/>
  <c r="F91" i="47"/>
  <c r="E91" i="47"/>
  <c r="D91" i="47"/>
  <c r="C91" i="47"/>
  <c r="S90" i="47"/>
  <c r="R90" i="47"/>
  <c r="Q90" i="47"/>
  <c r="P90" i="47"/>
  <c r="O90" i="47"/>
  <c r="N90" i="47"/>
  <c r="M90" i="47"/>
  <c r="L90" i="47"/>
  <c r="K90" i="47"/>
  <c r="J90" i="47"/>
  <c r="I90" i="47"/>
  <c r="H90" i="47"/>
  <c r="G90" i="47"/>
  <c r="F90" i="47"/>
  <c r="E90" i="47"/>
  <c r="D90" i="47"/>
  <c r="C90" i="47"/>
  <c r="S89" i="47"/>
  <c r="R89" i="47"/>
  <c r="Q89" i="47"/>
  <c r="P89" i="47"/>
  <c r="O89" i="47"/>
  <c r="N89" i="47"/>
  <c r="M89" i="47"/>
  <c r="L89" i="47"/>
  <c r="K89" i="47"/>
  <c r="J89" i="47"/>
  <c r="I89" i="47"/>
  <c r="H89" i="47"/>
  <c r="G89" i="47"/>
  <c r="F89" i="47"/>
  <c r="E89" i="47"/>
  <c r="D89" i="47"/>
  <c r="C89" i="47"/>
  <c r="S88" i="47"/>
  <c r="R88" i="47"/>
  <c r="Q88" i="47"/>
  <c r="P88" i="47"/>
  <c r="O88" i="47"/>
  <c r="N88" i="47"/>
  <c r="M88" i="47"/>
  <c r="L88" i="47"/>
  <c r="K88" i="47"/>
  <c r="J88" i="47"/>
  <c r="I88" i="47"/>
  <c r="H88" i="47"/>
  <c r="G88" i="47"/>
  <c r="F88" i="47"/>
  <c r="E88" i="47"/>
  <c r="D88" i="47"/>
  <c r="C88" i="47"/>
  <c r="S87" i="47"/>
  <c r="R87" i="47"/>
  <c r="Q87" i="47"/>
  <c r="P87" i="47"/>
  <c r="O87" i="47"/>
  <c r="N87" i="47"/>
  <c r="M87" i="47"/>
  <c r="L87" i="47"/>
  <c r="K87" i="47"/>
  <c r="J87" i="47"/>
  <c r="I87" i="47"/>
  <c r="H87" i="47"/>
  <c r="G87" i="47"/>
  <c r="F87" i="47"/>
  <c r="E87" i="47"/>
  <c r="D87" i="47"/>
  <c r="C87" i="47"/>
  <c r="D84" i="47"/>
  <c r="E84" i="47"/>
  <c r="F84" i="47"/>
  <c r="G84" i="47"/>
  <c r="H84" i="47"/>
  <c r="I84" i="47"/>
  <c r="J84" i="47"/>
  <c r="K84" i="47"/>
  <c r="L84" i="47"/>
  <c r="M84" i="47"/>
  <c r="N84" i="47"/>
  <c r="O84" i="47"/>
  <c r="P84" i="47"/>
  <c r="Q84" i="47"/>
  <c r="R84" i="47"/>
  <c r="S84" i="47"/>
  <c r="V84" i="47"/>
  <c r="C84" i="47"/>
  <c r="D83" i="47"/>
  <c r="E83" i="47"/>
  <c r="F83" i="47"/>
  <c r="G83" i="47"/>
  <c r="H83" i="47"/>
  <c r="I83" i="47"/>
  <c r="J83" i="47"/>
  <c r="K83" i="47"/>
  <c r="L83" i="47"/>
  <c r="M83" i="47"/>
  <c r="N83" i="47"/>
  <c r="O83" i="47"/>
  <c r="P83" i="47"/>
  <c r="Q83" i="47"/>
  <c r="R83" i="47"/>
  <c r="S83" i="47"/>
  <c r="V83" i="47"/>
  <c r="C83" i="47"/>
  <c r="D82" i="47"/>
  <c r="E82" i="47"/>
  <c r="F82" i="47"/>
  <c r="G82" i="47"/>
  <c r="H82" i="47"/>
  <c r="I82" i="47"/>
  <c r="J82" i="47"/>
  <c r="K82" i="47"/>
  <c r="L82" i="47"/>
  <c r="M82" i="47"/>
  <c r="N82" i="47"/>
  <c r="O82" i="47"/>
  <c r="P82" i="47"/>
  <c r="Q82" i="47"/>
  <c r="R82" i="47"/>
  <c r="S82" i="47"/>
  <c r="V82" i="47"/>
  <c r="C82" i="47"/>
  <c r="D81" i="47"/>
  <c r="E81" i="47"/>
  <c r="F81" i="47"/>
  <c r="G81" i="47"/>
  <c r="H81" i="47"/>
  <c r="I81" i="47"/>
  <c r="J81" i="47"/>
  <c r="K81" i="47"/>
  <c r="L81" i="47"/>
  <c r="M81" i="47"/>
  <c r="N81" i="47"/>
  <c r="O81" i="47"/>
  <c r="P81" i="47"/>
  <c r="Q81" i="47"/>
  <c r="R81" i="47"/>
  <c r="S81" i="47"/>
  <c r="V81" i="47"/>
  <c r="C81" i="47"/>
  <c r="D80" i="47"/>
  <c r="E80" i="47"/>
  <c r="F80" i="47"/>
  <c r="G80" i="47"/>
  <c r="H80" i="47"/>
  <c r="I80" i="47"/>
  <c r="J80" i="47"/>
  <c r="K80" i="47"/>
  <c r="L80" i="47"/>
  <c r="M80" i="47"/>
  <c r="N80" i="47"/>
  <c r="O80" i="47"/>
  <c r="P80" i="47"/>
  <c r="Q80" i="47"/>
  <c r="R80" i="47"/>
  <c r="S80" i="47"/>
  <c r="V80" i="47"/>
  <c r="C80" i="47"/>
  <c r="D79" i="47"/>
  <c r="E79" i="47"/>
  <c r="F79" i="47"/>
  <c r="G79" i="47"/>
  <c r="H79" i="47"/>
  <c r="I79" i="47"/>
  <c r="J79" i="47"/>
  <c r="K79" i="47"/>
  <c r="L79" i="47"/>
  <c r="M79" i="47"/>
  <c r="N79" i="47"/>
  <c r="O79" i="47"/>
  <c r="P79" i="47"/>
  <c r="Q79" i="47"/>
  <c r="R79" i="47"/>
  <c r="S79" i="47"/>
  <c r="V79" i="47"/>
  <c r="C79" i="47"/>
  <c r="AV25" i="47"/>
  <c r="C25" i="47"/>
  <c r="AY25" i="47"/>
  <c r="F25" i="47"/>
  <c r="BB25" i="47"/>
  <c r="I25" i="47"/>
  <c r="F74" i="47"/>
  <c r="AM25" i="47"/>
  <c r="AP25" i="47"/>
  <c r="AS25" i="47"/>
  <c r="E74" i="47"/>
  <c r="AD25" i="47"/>
  <c r="AG25" i="47"/>
  <c r="AJ25" i="47"/>
  <c r="D74" i="47"/>
  <c r="U25" i="47"/>
  <c r="X25" i="47"/>
  <c r="AA25" i="47"/>
  <c r="C74" i="47"/>
  <c r="L25" i="47"/>
  <c r="O25" i="47"/>
  <c r="R25" i="47"/>
  <c r="B74" i="47"/>
  <c r="F73" i="47"/>
  <c r="E73" i="47"/>
  <c r="D73" i="47"/>
  <c r="C73" i="47"/>
  <c r="B73" i="47"/>
  <c r="S70" i="47"/>
  <c r="R70" i="47"/>
  <c r="Q70" i="47"/>
  <c r="P70" i="47"/>
  <c r="O70" i="47"/>
  <c r="N70" i="47"/>
  <c r="M70" i="47"/>
  <c r="L70" i="47"/>
  <c r="K70" i="47"/>
  <c r="J70" i="47"/>
  <c r="I70" i="47"/>
  <c r="H70" i="47"/>
  <c r="G70" i="47"/>
  <c r="F70" i="47"/>
  <c r="E70" i="47"/>
  <c r="D70" i="47"/>
  <c r="C70" i="47"/>
  <c r="S69" i="47"/>
  <c r="R69" i="47"/>
  <c r="Q69" i="47"/>
  <c r="P69" i="47"/>
  <c r="O69" i="47"/>
  <c r="N69" i="47"/>
  <c r="M69" i="47"/>
  <c r="L69" i="47"/>
  <c r="K69" i="47"/>
  <c r="J69" i="47"/>
  <c r="I69" i="47"/>
  <c r="H69" i="47"/>
  <c r="G69" i="47"/>
  <c r="F69" i="47"/>
  <c r="E69" i="47"/>
  <c r="D69" i="47"/>
  <c r="C69" i="47"/>
  <c r="S68" i="47"/>
  <c r="R68" i="47"/>
  <c r="Q68" i="47"/>
  <c r="P68" i="47"/>
  <c r="O68" i="47"/>
  <c r="N68" i="47"/>
  <c r="M68" i="47"/>
  <c r="L68" i="47"/>
  <c r="K68" i="47"/>
  <c r="J68" i="47"/>
  <c r="I68" i="47"/>
  <c r="H68" i="47"/>
  <c r="G68" i="47"/>
  <c r="F68" i="47"/>
  <c r="E68" i="47"/>
  <c r="D68" i="47"/>
  <c r="C68" i="47"/>
  <c r="S67" i="47"/>
  <c r="R67" i="47"/>
  <c r="Q67" i="47"/>
  <c r="P67" i="47"/>
  <c r="O67" i="47"/>
  <c r="N67" i="47"/>
  <c r="M67" i="47"/>
  <c r="L67" i="47"/>
  <c r="K67" i="47"/>
  <c r="J67" i="47"/>
  <c r="I67" i="47"/>
  <c r="H67" i="47"/>
  <c r="G67" i="47"/>
  <c r="F67" i="47"/>
  <c r="E67" i="47"/>
  <c r="D67" i="47"/>
  <c r="C67" i="47"/>
  <c r="S66" i="47"/>
  <c r="R66" i="47"/>
  <c r="Q66" i="47"/>
  <c r="P66" i="47"/>
  <c r="O66" i="47"/>
  <c r="N66" i="47"/>
  <c r="M66" i="47"/>
  <c r="L66" i="47"/>
  <c r="K66" i="47"/>
  <c r="J66" i="47"/>
  <c r="I66" i="47"/>
  <c r="H66" i="47"/>
  <c r="G66" i="47"/>
  <c r="F66" i="47"/>
  <c r="E66" i="47"/>
  <c r="D66" i="47"/>
  <c r="C66" i="47"/>
  <c r="S65" i="47"/>
  <c r="R65" i="47"/>
  <c r="Q65" i="47"/>
  <c r="P65" i="47"/>
  <c r="O65" i="47"/>
  <c r="N65" i="47"/>
  <c r="M65" i="47"/>
  <c r="L65" i="47"/>
  <c r="K65" i="47"/>
  <c r="J65" i="47"/>
  <c r="I65" i="47"/>
  <c r="H65" i="47"/>
  <c r="G65" i="47"/>
  <c r="F65" i="47"/>
  <c r="E65" i="47"/>
  <c r="D65" i="47"/>
  <c r="C65" i="47"/>
  <c r="D62" i="47"/>
  <c r="E62" i="47"/>
  <c r="F62" i="47"/>
  <c r="G62" i="47"/>
  <c r="H62" i="47"/>
  <c r="I62" i="47"/>
  <c r="J62" i="47"/>
  <c r="K62" i="47"/>
  <c r="L62" i="47"/>
  <c r="M62" i="47"/>
  <c r="N62" i="47"/>
  <c r="O62" i="47"/>
  <c r="P62" i="47"/>
  <c r="Q62" i="47"/>
  <c r="R62" i="47"/>
  <c r="S62" i="47"/>
  <c r="V62" i="47"/>
  <c r="C62" i="47"/>
  <c r="D61" i="47"/>
  <c r="E61" i="47"/>
  <c r="F61" i="47"/>
  <c r="G61" i="47"/>
  <c r="H61" i="47"/>
  <c r="I61" i="47"/>
  <c r="J61" i="47"/>
  <c r="K61" i="47"/>
  <c r="L61" i="47"/>
  <c r="M61" i="47"/>
  <c r="N61" i="47"/>
  <c r="O61" i="47"/>
  <c r="P61" i="47"/>
  <c r="Q61" i="47"/>
  <c r="R61" i="47"/>
  <c r="S61" i="47"/>
  <c r="V61" i="47"/>
  <c r="C61" i="47"/>
  <c r="D60" i="47"/>
  <c r="E60" i="47"/>
  <c r="F60" i="47"/>
  <c r="G60" i="47"/>
  <c r="H60" i="47"/>
  <c r="I60" i="47"/>
  <c r="J60" i="47"/>
  <c r="K60" i="47"/>
  <c r="L60" i="47"/>
  <c r="M60" i="47"/>
  <c r="N60" i="47"/>
  <c r="O60" i="47"/>
  <c r="P60" i="47"/>
  <c r="Q60" i="47"/>
  <c r="R60" i="47"/>
  <c r="S60" i="47"/>
  <c r="V60" i="47"/>
  <c r="C60" i="47"/>
  <c r="D59" i="47"/>
  <c r="E59" i="47"/>
  <c r="F59" i="47"/>
  <c r="G59" i="47"/>
  <c r="H59" i="47"/>
  <c r="I59" i="47"/>
  <c r="J59" i="47"/>
  <c r="K59" i="47"/>
  <c r="L59" i="47"/>
  <c r="M59" i="47"/>
  <c r="N59" i="47"/>
  <c r="O59" i="47"/>
  <c r="P59" i="47"/>
  <c r="Q59" i="47"/>
  <c r="R59" i="47"/>
  <c r="S59" i="47"/>
  <c r="V59" i="47"/>
  <c r="C59" i="47"/>
  <c r="D58" i="47"/>
  <c r="E58" i="47"/>
  <c r="F58" i="47"/>
  <c r="G58" i="47"/>
  <c r="H58" i="47"/>
  <c r="I58" i="47"/>
  <c r="J58" i="47"/>
  <c r="K58" i="47"/>
  <c r="L58" i="47"/>
  <c r="M58" i="47"/>
  <c r="N58" i="47"/>
  <c r="O58" i="47"/>
  <c r="P58" i="47"/>
  <c r="Q58" i="47"/>
  <c r="R58" i="47"/>
  <c r="S58" i="47"/>
  <c r="V58" i="47"/>
  <c r="C58" i="47"/>
  <c r="D57" i="47"/>
  <c r="E57" i="47"/>
  <c r="F57" i="47"/>
  <c r="G57" i="47"/>
  <c r="H57" i="47"/>
  <c r="I57" i="47"/>
  <c r="J57" i="47"/>
  <c r="K57" i="47"/>
  <c r="L57" i="47"/>
  <c r="M57" i="47"/>
  <c r="N57" i="47"/>
  <c r="O57" i="47"/>
  <c r="P57" i="47"/>
  <c r="Q57" i="47"/>
  <c r="R57" i="47"/>
  <c r="S57" i="47"/>
  <c r="V57" i="47"/>
  <c r="C57" i="47"/>
  <c r="F53" i="47"/>
  <c r="E53" i="47"/>
  <c r="D53" i="47"/>
  <c r="C53" i="47"/>
  <c r="B53" i="47"/>
  <c r="AU25" i="47"/>
  <c r="B25" i="47"/>
  <c r="AX25" i="47"/>
  <c r="E25" i="47"/>
  <c r="BA25" i="47"/>
  <c r="H25" i="47"/>
  <c r="F52" i="47"/>
  <c r="AL25" i="47"/>
  <c r="AO25" i="47"/>
  <c r="AR25" i="47"/>
  <c r="E52" i="47"/>
  <c r="AC25" i="47"/>
  <c r="AF25" i="47"/>
  <c r="AI25" i="47"/>
  <c r="D52" i="47"/>
  <c r="T25" i="47"/>
  <c r="W25" i="47"/>
  <c r="Z25" i="47"/>
  <c r="C52" i="47"/>
  <c r="K25" i="47"/>
  <c r="N25" i="47"/>
  <c r="Q25" i="47"/>
  <c r="B52" i="47"/>
  <c r="F51" i="47"/>
  <c r="E51" i="47"/>
  <c r="D51" i="47"/>
  <c r="C51" i="47"/>
  <c r="B51" i="47"/>
  <c r="S48" i="47"/>
  <c r="R48" i="47"/>
  <c r="Q48" i="47"/>
  <c r="P48" i="47"/>
  <c r="O48" i="47"/>
  <c r="N48" i="47"/>
  <c r="M48" i="47"/>
  <c r="L48" i="47"/>
  <c r="K48" i="47"/>
  <c r="J48" i="47"/>
  <c r="I48" i="47"/>
  <c r="H48" i="47"/>
  <c r="G48" i="47"/>
  <c r="F48" i="47"/>
  <c r="E48" i="47"/>
  <c r="D48" i="47"/>
  <c r="C48" i="47"/>
  <c r="S47" i="47"/>
  <c r="R47" i="47"/>
  <c r="Q47" i="47"/>
  <c r="P47" i="47"/>
  <c r="O47" i="47"/>
  <c r="N47" i="47"/>
  <c r="M47" i="47"/>
  <c r="L47" i="47"/>
  <c r="K47" i="47"/>
  <c r="J47" i="47"/>
  <c r="I47" i="47"/>
  <c r="H47" i="47"/>
  <c r="G47" i="47"/>
  <c r="F47" i="47"/>
  <c r="E47" i="47"/>
  <c r="D47" i="47"/>
  <c r="C47" i="47"/>
  <c r="S46" i="47"/>
  <c r="R46" i="47"/>
  <c r="Q46" i="47"/>
  <c r="P46" i="47"/>
  <c r="O46" i="47"/>
  <c r="N46" i="47"/>
  <c r="M46" i="47"/>
  <c r="L46" i="47"/>
  <c r="K46" i="47"/>
  <c r="J46" i="47"/>
  <c r="I46" i="47"/>
  <c r="H46" i="47"/>
  <c r="G46" i="47"/>
  <c r="F46" i="47"/>
  <c r="E46" i="47"/>
  <c r="D46" i="47"/>
  <c r="C46" i="47"/>
  <c r="S45" i="47"/>
  <c r="R45" i="47"/>
  <c r="Q45" i="47"/>
  <c r="P45" i="47"/>
  <c r="O45" i="47"/>
  <c r="N45" i="47"/>
  <c r="M45" i="47"/>
  <c r="L45" i="47"/>
  <c r="K45" i="47"/>
  <c r="J45" i="47"/>
  <c r="I45" i="47"/>
  <c r="H45" i="47"/>
  <c r="G45" i="47"/>
  <c r="F45" i="47"/>
  <c r="E45" i="47"/>
  <c r="D45" i="47"/>
  <c r="C45" i="47"/>
  <c r="S44" i="47"/>
  <c r="R44" i="47"/>
  <c r="Q44" i="47"/>
  <c r="P44" i="47"/>
  <c r="O44" i="47"/>
  <c r="N44" i="47"/>
  <c r="M44" i="47"/>
  <c r="L44" i="47"/>
  <c r="K44" i="47"/>
  <c r="J44" i="47"/>
  <c r="I44" i="47"/>
  <c r="H44" i="47"/>
  <c r="G44" i="47"/>
  <c r="F44" i="47"/>
  <c r="E44" i="47"/>
  <c r="D44" i="47"/>
  <c r="C44" i="47"/>
  <c r="S43" i="47"/>
  <c r="R43" i="47"/>
  <c r="Q43" i="47"/>
  <c r="P43" i="47"/>
  <c r="O43" i="47"/>
  <c r="N43" i="47"/>
  <c r="M43" i="47"/>
  <c r="L43" i="47"/>
  <c r="K43" i="47"/>
  <c r="J43" i="47"/>
  <c r="I43" i="47"/>
  <c r="H43" i="47"/>
  <c r="G43" i="47"/>
  <c r="F43" i="47"/>
  <c r="E43" i="47"/>
  <c r="D43" i="47"/>
  <c r="C43" i="47"/>
  <c r="D39" i="47"/>
  <c r="E39" i="47"/>
  <c r="F39" i="47"/>
  <c r="G39" i="47"/>
  <c r="H39" i="47"/>
  <c r="I39" i="47"/>
  <c r="J39" i="47"/>
  <c r="K39" i="47"/>
  <c r="L39" i="47"/>
  <c r="M39" i="47"/>
  <c r="N39" i="47"/>
  <c r="O39" i="47"/>
  <c r="P39" i="47"/>
  <c r="Q39" i="47"/>
  <c r="R39" i="47"/>
  <c r="S39" i="47"/>
  <c r="V39" i="47"/>
  <c r="C39" i="47"/>
  <c r="D38" i="47"/>
  <c r="E38" i="47"/>
  <c r="F38" i="47"/>
  <c r="G38" i="47"/>
  <c r="H38" i="47"/>
  <c r="I38" i="47"/>
  <c r="J38" i="47"/>
  <c r="K38" i="47"/>
  <c r="L38" i="47"/>
  <c r="M38" i="47"/>
  <c r="N38" i="47"/>
  <c r="O38" i="47"/>
  <c r="P38" i="47"/>
  <c r="Q38" i="47"/>
  <c r="R38" i="47"/>
  <c r="S38" i="47"/>
  <c r="V38" i="47"/>
  <c r="C38" i="47"/>
  <c r="D37" i="47"/>
  <c r="E37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V37" i="47"/>
  <c r="C37" i="47"/>
  <c r="D36" i="47"/>
  <c r="E36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V36" i="47"/>
  <c r="C36" i="47"/>
  <c r="D35" i="47"/>
  <c r="E35" i="47"/>
  <c r="F35" i="47"/>
  <c r="G35" i="47"/>
  <c r="H35" i="47"/>
  <c r="I35" i="47"/>
  <c r="J35" i="47"/>
  <c r="K35" i="47"/>
  <c r="L35" i="47"/>
  <c r="M35" i="47"/>
  <c r="N35" i="47"/>
  <c r="O35" i="47"/>
  <c r="P35" i="47"/>
  <c r="Q35" i="47"/>
  <c r="R35" i="47"/>
  <c r="S35" i="47"/>
  <c r="V35" i="47"/>
  <c r="C35" i="47"/>
  <c r="D34" i="47"/>
  <c r="E34" i="47"/>
  <c r="F34" i="47"/>
  <c r="G34" i="47"/>
  <c r="H34" i="47"/>
  <c r="I34" i="47"/>
  <c r="J34" i="47"/>
  <c r="K34" i="47"/>
  <c r="L34" i="47"/>
  <c r="M34" i="47"/>
  <c r="N34" i="47"/>
  <c r="O34" i="47"/>
  <c r="P34" i="47"/>
  <c r="Q34" i="47"/>
  <c r="R34" i="47"/>
  <c r="S34" i="47"/>
  <c r="V34" i="47"/>
  <c r="C34" i="47"/>
  <c r="AW25" i="46"/>
  <c r="D25" i="46"/>
  <c r="AZ25" i="46"/>
  <c r="G25" i="46"/>
  <c r="BC25" i="46"/>
  <c r="J25" i="46"/>
  <c r="F96" i="46"/>
  <c r="AN25" i="46"/>
  <c r="AQ25" i="46"/>
  <c r="AT25" i="46"/>
  <c r="E96" i="46"/>
  <c r="AE25" i="46"/>
  <c r="AH25" i="46"/>
  <c r="AK25" i="46"/>
  <c r="D96" i="46"/>
  <c r="V25" i="46"/>
  <c r="Y25" i="46"/>
  <c r="AB25" i="46"/>
  <c r="C96" i="46"/>
  <c r="M25" i="46"/>
  <c r="P25" i="46"/>
  <c r="S25" i="46"/>
  <c r="B96" i="46"/>
  <c r="F95" i="46"/>
  <c r="E95" i="46"/>
  <c r="D95" i="46"/>
  <c r="C95" i="46"/>
  <c r="B95" i="46"/>
  <c r="S92" i="46"/>
  <c r="R92" i="46"/>
  <c r="Q92" i="46"/>
  <c r="P92" i="46"/>
  <c r="O92" i="46"/>
  <c r="N92" i="46"/>
  <c r="M92" i="46"/>
  <c r="L92" i="46"/>
  <c r="K92" i="46"/>
  <c r="J92" i="46"/>
  <c r="I92" i="46"/>
  <c r="H92" i="46"/>
  <c r="G92" i="46"/>
  <c r="F92" i="46"/>
  <c r="E92" i="46"/>
  <c r="D92" i="46"/>
  <c r="C92" i="46"/>
  <c r="S91" i="46"/>
  <c r="R91" i="46"/>
  <c r="Q91" i="46"/>
  <c r="P91" i="46"/>
  <c r="O91" i="46"/>
  <c r="N91" i="46"/>
  <c r="M91" i="46"/>
  <c r="L91" i="46"/>
  <c r="K91" i="46"/>
  <c r="J91" i="46"/>
  <c r="I91" i="46"/>
  <c r="H91" i="46"/>
  <c r="G91" i="46"/>
  <c r="F91" i="46"/>
  <c r="E91" i="46"/>
  <c r="D91" i="46"/>
  <c r="C91" i="46"/>
  <c r="S90" i="46"/>
  <c r="R90" i="46"/>
  <c r="Q90" i="46"/>
  <c r="P90" i="46"/>
  <c r="O90" i="46"/>
  <c r="N90" i="46"/>
  <c r="M90" i="46"/>
  <c r="L90" i="46"/>
  <c r="K90" i="46"/>
  <c r="J90" i="46"/>
  <c r="I90" i="46"/>
  <c r="H90" i="46"/>
  <c r="G90" i="46"/>
  <c r="F90" i="46"/>
  <c r="E90" i="46"/>
  <c r="D90" i="46"/>
  <c r="C90" i="46"/>
  <c r="S89" i="46"/>
  <c r="R89" i="46"/>
  <c r="Q89" i="46"/>
  <c r="P89" i="46"/>
  <c r="O89" i="46"/>
  <c r="N89" i="46"/>
  <c r="M89" i="46"/>
  <c r="L89" i="46"/>
  <c r="K89" i="46"/>
  <c r="J89" i="46"/>
  <c r="I89" i="46"/>
  <c r="H89" i="46"/>
  <c r="G89" i="46"/>
  <c r="F89" i="46"/>
  <c r="E89" i="46"/>
  <c r="D89" i="46"/>
  <c r="C89" i="46"/>
  <c r="S88" i="46"/>
  <c r="R88" i="46"/>
  <c r="Q88" i="46"/>
  <c r="P88" i="46"/>
  <c r="O88" i="46"/>
  <c r="N88" i="46"/>
  <c r="M88" i="46"/>
  <c r="L88" i="46"/>
  <c r="K88" i="46"/>
  <c r="J88" i="46"/>
  <c r="I88" i="46"/>
  <c r="H88" i="46"/>
  <c r="G88" i="46"/>
  <c r="F88" i="46"/>
  <c r="E88" i="46"/>
  <c r="D88" i="46"/>
  <c r="C88" i="46"/>
  <c r="S87" i="46"/>
  <c r="R87" i="46"/>
  <c r="Q87" i="46"/>
  <c r="P87" i="46"/>
  <c r="O87" i="46"/>
  <c r="N87" i="46"/>
  <c r="M87" i="46"/>
  <c r="L87" i="46"/>
  <c r="K87" i="46"/>
  <c r="J87" i="46"/>
  <c r="I87" i="46"/>
  <c r="H87" i="46"/>
  <c r="G87" i="46"/>
  <c r="F87" i="46"/>
  <c r="E87" i="46"/>
  <c r="D87" i="46"/>
  <c r="C87" i="46"/>
  <c r="D84" i="46"/>
  <c r="E84" i="46"/>
  <c r="F84" i="46"/>
  <c r="G84" i="46"/>
  <c r="H84" i="46"/>
  <c r="I84" i="46"/>
  <c r="J84" i="46"/>
  <c r="K84" i="46"/>
  <c r="L84" i="46"/>
  <c r="M84" i="46"/>
  <c r="N84" i="46"/>
  <c r="O84" i="46"/>
  <c r="P84" i="46"/>
  <c r="Q84" i="46"/>
  <c r="R84" i="46"/>
  <c r="S84" i="46"/>
  <c r="V84" i="46"/>
  <c r="C84" i="46"/>
  <c r="D83" i="46"/>
  <c r="E83" i="46"/>
  <c r="F83" i="46"/>
  <c r="G83" i="46"/>
  <c r="H83" i="46"/>
  <c r="I83" i="46"/>
  <c r="J83" i="46"/>
  <c r="K83" i="46"/>
  <c r="L83" i="46"/>
  <c r="M83" i="46"/>
  <c r="N83" i="46"/>
  <c r="O83" i="46"/>
  <c r="P83" i="46"/>
  <c r="Q83" i="46"/>
  <c r="R83" i="46"/>
  <c r="S83" i="46"/>
  <c r="V83" i="46"/>
  <c r="C83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V82" i="46"/>
  <c r="C82" i="46"/>
  <c r="D81" i="46"/>
  <c r="E81" i="46"/>
  <c r="F81" i="46"/>
  <c r="G81" i="46"/>
  <c r="H81" i="46"/>
  <c r="I81" i="46"/>
  <c r="J81" i="46"/>
  <c r="K81" i="46"/>
  <c r="L81" i="46"/>
  <c r="M81" i="46"/>
  <c r="N81" i="46"/>
  <c r="O81" i="46"/>
  <c r="P81" i="46"/>
  <c r="Q81" i="46"/>
  <c r="R81" i="46"/>
  <c r="S81" i="46"/>
  <c r="V81" i="46"/>
  <c r="C81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V80" i="46"/>
  <c r="C80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P79" i="46"/>
  <c r="Q79" i="46"/>
  <c r="R79" i="46"/>
  <c r="S79" i="46"/>
  <c r="V79" i="46"/>
  <c r="C79" i="46"/>
  <c r="AV25" i="46"/>
  <c r="C25" i="46"/>
  <c r="AY25" i="46"/>
  <c r="F25" i="46"/>
  <c r="BB25" i="46"/>
  <c r="I25" i="46"/>
  <c r="F74" i="46"/>
  <c r="AM25" i="46"/>
  <c r="AP25" i="46"/>
  <c r="AS25" i="46"/>
  <c r="E74" i="46"/>
  <c r="AD25" i="46"/>
  <c r="AG25" i="46"/>
  <c r="AJ25" i="46"/>
  <c r="D74" i="46"/>
  <c r="U25" i="46"/>
  <c r="X25" i="46"/>
  <c r="AA25" i="46"/>
  <c r="C74" i="46"/>
  <c r="L25" i="46"/>
  <c r="O25" i="46"/>
  <c r="R25" i="46"/>
  <c r="B74" i="46"/>
  <c r="F73" i="46"/>
  <c r="E73" i="46"/>
  <c r="D73" i="46"/>
  <c r="C73" i="46"/>
  <c r="B73" i="46"/>
  <c r="S70" i="46"/>
  <c r="R70" i="46"/>
  <c r="Q70" i="46"/>
  <c r="P70" i="46"/>
  <c r="O70" i="46"/>
  <c r="N70" i="46"/>
  <c r="M70" i="46"/>
  <c r="L70" i="46"/>
  <c r="K70" i="46"/>
  <c r="J70" i="46"/>
  <c r="I70" i="46"/>
  <c r="H70" i="46"/>
  <c r="G70" i="46"/>
  <c r="F70" i="46"/>
  <c r="E70" i="46"/>
  <c r="D70" i="46"/>
  <c r="C70" i="46"/>
  <c r="S69" i="46"/>
  <c r="R69" i="46"/>
  <c r="Q69" i="46"/>
  <c r="P69" i="46"/>
  <c r="O69" i="46"/>
  <c r="N69" i="46"/>
  <c r="M69" i="46"/>
  <c r="L69" i="46"/>
  <c r="K69" i="46"/>
  <c r="J69" i="46"/>
  <c r="I69" i="46"/>
  <c r="H69" i="46"/>
  <c r="G69" i="46"/>
  <c r="F69" i="46"/>
  <c r="E69" i="46"/>
  <c r="D69" i="46"/>
  <c r="C69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C68" i="46"/>
  <c r="S67" i="46"/>
  <c r="R67" i="46"/>
  <c r="Q67" i="46"/>
  <c r="P67" i="46"/>
  <c r="O67" i="46"/>
  <c r="N67" i="46"/>
  <c r="M67" i="46"/>
  <c r="L67" i="46"/>
  <c r="K67" i="46"/>
  <c r="J67" i="46"/>
  <c r="I67" i="46"/>
  <c r="H67" i="46"/>
  <c r="G67" i="46"/>
  <c r="F67" i="46"/>
  <c r="E67" i="46"/>
  <c r="D67" i="46"/>
  <c r="C67" i="46"/>
  <c r="S66" i="46"/>
  <c r="R66" i="46"/>
  <c r="Q66" i="46"/>
  <c r="P66" i="46"/>
  <c r="O66" i="46"/>
  <c r="N66" i="46"/>
  <c r="M66" i="46"/>
  <c r="L66" i="46"/>
  <c r="K66" i="46"/>
  <c r="J66" i="46"/>
  <c r="I66" i="46"/>
  <c r="H66" i="46"/>
  <c r="G66" i="46"/>
  <c r="F66" i="46"/>
  <c r="E66" i="46"/>
  <c r="D66" i="46"/>
  <c r="C66" i="46"/>
  <c r="S65" i="46"/>
  <c r="R65" i="46"/>
  <c r="Q65" i="46"/>
  <c r="P65" i="46"/>
  <c r="O65" i="46"/>
  <c r="N65" i="46"/>
  <c r="M65" i="46"/>
  <c r="L65" i="46"/>
  <c r="K65" i="46"/>
  <c r="J65" i="46"/>
  <c r="I65" i="46"/>
  <c r="H65" i="46"/>
  <c r="G65" i="46"/>
  <c r="F65" i="46"/>
  <c r="E65" i="46"/>
  <c r="D65" i="46"/>
  <c r="C65" i="46"/>
  <c r="D62" i="46"/>
  <c r="E62" i="46"/>
  <c r="F62" i="46"/>
  <c r="G62" i="46"/>
  <c r="H62" i="46"/>
  <c r="I62" i="46"/>
  <c r="J62" i="46"/>
  <c r="K62" i="46"/>
  <c r="L62" i="46"/>
  <c r="M62" i="46"/>
  <c r="N62" i="46"/>
  <c r="O62" i="46"/>
  <c r="P62" i="46"/>
  <c r="Q62" i="46"/>
  <c r="R62" i="46"/>
  <c r="S62" i="46"/>
  <c r="V62" i="46"/>
  <c r="C62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V61" i="46"/>
  <c r="C61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P60" i="46"/>
  <c r="Q60" i="46"/>
  <c r="R60" i="46"/>
  <c r="S60" i="46"/>
  <c r="V60" i="46"/>
  <c r="C60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Q59" i="46"/>
  <c r="R59" i="46"/>
  <c r="S59" i="46"/>
  <c r="V59" i="46"/>
  <c r="C59" i="46"/>
  <c r="D58" i="46"/>
  <c r="E58" i="46"/>
  <c r="F58" i="46"/>
  <c r="G58" i="46"/>
  <c r="H58" i="46"/>
  <c r="I58" i="46"/>
  <c r="J58" i="46"/>
  <c r="K58" i="46"/>
  <c r="L58" i="46"/>
  <c r="M58" i="46"/>
  <c r="N58" i="46"/>
  <c r="O58" i="46"/>
  <c r="P58" i="46"/>
  <c r="Q58" i="46"/>
  <c r="R58" i="46"/>
  <c r="S58" i="46"/>
  <c r="V58" i="46"/>
  <c r="C58" i="46"/>
  <c r="D57" i="46"/>
  <c r="E57" i="46"/>
  <c r="F57" i="46"/>
  <c r="G57" i="46"/>
  <c r="H57" i="46"/>
  <c r="I57" i="46"/>
  <c r="J57" i="46"/>
  <c r="K57" i="46"/>
  <c r="L57" i="46"/>
  <c r="M57" i="46"/>
  <c r="N57" i="46"/>
  <c r="O57" i="46"/>
  <c r="P57" i="46"/>
  <c r="Q57" i="46"/>
  <c r="R57" i="46"/>
  <c r="S57" i="46"/>
  <c r="V57" i="46"/>
  <c r="C57" i="46"/>
  <c r="F53" i="46"/>
  <c r="E53" i="46"/>
  <c r="D53" i="46"/>
  <c r="C53" i="46"/>
  <c r="B53" i="46"/>
  <c r="AU25" i="46"/>
  <c r="B25" i="46"/>
  <c r="AX25" i="46"/>
  <c r="E25" i="46"/>
  <c r="BA25" i="46"/>
  <c r="H25" i="46"/>
  <c r="F52" i="46"/>
  <c r="AL25" i="46"/>
  <c r="AO25" i="46"/>
  <c r="AR25" i="46"/>
  <c r="E52" i="46"/>
  <c r="AC25" i="46"/>
  <c r="AF25" i="46"/>
  <c r="AI25" i="46"/>
  <c r="D52" i="46"/>
  <c r="T25" i="46"/>
  <c r="W25" i="46"/>
  <c r="Z25" i="46"/>
  <c r="C52" i="46"/>
  <c r="K25" i="46"/>
  <c r="N25" i="46"/>
  <c r="Q25" i="46"/>
  <c r="B52" i="46"/>
  <c r="F51" i="46"/>
  <c r="E51" i="46"/>
  <c r="D51" i="46"/>
  <c r="C51" i="46"/>
  <c r="B51" i="46"/>
  <c r="S48" i="46"/>
  <c r="R48" i="46"/>
  <c r="Q48" i="46"/>
  <c r="P48" i="46"/>
  <c r="O48" i="46"/>
  <c r="N48" i="46"/>
  <c r="M48" i="46"/>
  <c r="L48" i="46"/>
  <c r="K48" i="46"/>
  <c r="J48" i="46"/>
  <c r="I48" i="46"/>
  <c r="H48" i="46"/>
  <c r="G48" i="46"/>
  <c r="F48" i="46"/>
  <c r="E48" i="46"/>
  <c r="D48" i="46"/>
  <c r="C48" i="46"/>
  <c r="S47" i="46"/>
  <c r="R47" i="46"/>
  <c r="Q47" i="46"/>
  <c r="P47" i="46"/>
  <c r="O47" i="46"/>
  <c r="N47" i="46"/>
  <c r="M47" i="46"/>
  <c r="L47" i="46"/>
  <c r="K47" i="46"/>
  <c r="J47" i="46"/>
  <c r="I47" i="46"/>
  <c r="H47" i="46"/>
  <c r="G47" i="46"/>
  <c r="F47" i="46"/>
  <c r="E47" i="46"/>
  <c r="D47" i="46"/>
  <c r="C47" i="46"/>
  <c r="S46" i="46"/>
  <c r="R46" i="46"/>
  <c r="Q46" i="46"/>
  <c r="P46" i="46"/>
  <c r="O46" i="46"/>
  <c r="N46" i="46"/>
  <c r="M46" i="46"/>
  <c r="L46" i="46"/>
  <c r="K46" i="46"/>
  <c r="J46" i="46"/>
  <c r="I46" i="46"/>
  <c r="H46" i="46"/>
  <c r="G46" i="46"/>
  <c r="F46" i="46"/>
  <c r="E46" i="46"/>
  <c r="D46" i="46"/>
  <c r="C46" i="46"/>
  <c r="S45" i="46"/>
  <c r="R45" i="46"/>
  <c r="Q45" i="46"/>
  <c r="P45" i="46"/>
  <c r="O45" i="46"/>
  <c r="N45" i="46"/>
  <c r="M45" i="46"/>
  <c r="L45" i="46"/>
  <c r="K45" i="46"/>
  <c r="J45" i="46"/>
  <c r="I45" i="46"/>
  <c r="H45" i="46"/>
  <c r="G45" i="46"/>
  <c r="F45" i="46"/>
  <c r="E45" i="46"/>
  <c r="D45" i="46"/>
  <c r="C45" i="46"/>
  <c r="S44" i="46"/>
  <c r="R44" i="46"/>
  <c r="Q44" i="46"/>
  <c r="P44" i="46"/>
  <c r="O44" i="46"/>
  <c r="N44" i="46"/>
  <c r="M44" i="46"/>
  <c r="L44" i="46"/>
  <c r="K44" i="46"/>
  <c r="J44" i="46"/>
  <c r="I44" i="46"/>
  <c r="H44" i="46"/>
  <c r="G44" i="46"/>
  <c r="F44" i="46"/>
  <c r="E44" i="46"/>
  <c r="D44" i="46"/>
  <c r="C44" i="46"/>
  <c r="S43" i="46"/>
  <c r="R43" i="46"/>
  <c r="Q43" i="46"/>
  <c r="P43" i="46"/>
  <c r="O43" i="46"/>
  <c r="N43" i="46"/>
  <c r="M43" i="46"/>
  <c r="L43" i="46"/>
  <c r="K43" i="46"/>
  <c r="J43" i="46"/>
  <c r="I43" i="46"/>
  <c r="H43" i="46"/>
  <c r="G43" i="46"/>
  <c r="F43" i="46"/>
  <c r="E43" i="46"/>
  <c r="D43" i="46"/>
  <c r="C43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Q39" i="46"/>
  <c r="R39" i="46"/>
  <c r="S39" i="46"/>
  <c r="V39" i="46"/>
  <c r="C39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Q38" i="46"/>
  <c r="R38" i="46"/>
  <c r="S38" i="46"/>
  <c r="V38" i="46"/>
  <c r="C38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P37" i="46"/>
  <c r="Q37" i="46"/>
  <c r="R37" i="46"/>
  <c r="S37" i="46"/>
  <c r="V37" i="46"/>
  <c r="C37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V36" i="46"/>
  <c r="C36" i="46"/>
  <c r="D35" i="46"/>
  <c r="E35" i="46"/>
  <c r="F35" i="46"/>
  <c r="G35" i="46"/>
  <c r="H35" i="46"/>
  <c r="I35" i="46"/>
  <c r="J35" i="46"/>
  <c r="K35" i="46"/>
  <c r="L35" i="46"/>
  <c r="M35" i="46"/>
  <c r="N35" i="46"/>
  <c r="O35" i="46"/>
  <c r="P35" i="46"/>
  <c r="Q35" i="46"/>
  <c r="R35" i="46"/>
  <c r="S35" i="46"/>
  <c r="V35" i="46"/>
  <c r="C35" i="46"/>
  <c r="D34" i="46"/>
  <c r="E34" i="46"/>
  <c r="F34" i="46"/>
  <c r="G34" i="46"/>
  <c r="H34" i="46"/>
  <c r="I34" i="46"/>
  <c r="J34" i="46"/>
  <c r="K34" i="46"/>
  <c r="L34" i="46"/>
  <c r="M34" i="46"/>
  <c r="N34" i="46"/>
  <c r="O34" i="46"/>
  <c r="P34" i="46"/>
  <c r="Q34" i="46"/>
  <c r="R34" i="46"/>
  <c r="S34" i="46"/>
  <c r="V34" i="46"/>
  <c r="C34" i="46"/>
  <c r="AW25" i="45"/>
  <c r="D25" i="45"/>
  <c r="AZ25" i="45"/>
  <c r="G25" i="45"/>
  <c r="BC25" i="45"/>
  <c r="J25" i="45"/>
  <c r="F96" i="45"/>
  <c r="AN25" i="45"/>
  <c r="AQ25" i="45"/>
  <c r="AT25" i="45"/>
  <c r="E96" i="45"/>
  <c r="AE25" i="45"/>
  <c r="AH25" i="45"/>
  <c r="AK25" i="45"/>
  <c r="D96" i="45"/>
  <c r="V25" i="45"/>
  <c r="Y25" i="45"/>
  <c r="AB25" i="45"/>
  <c r="C96" i="45"/>
  <c r="M25" i="45"/>
  <c r="P25" i="45"/>
  <c r="S25" i="45"/>
  <c r="B96" i="45"/>
  <c r="F95" i="45"/>
  <c r="E95" i="45"/>
  <c r="D95" i="45"/>
  <c r="C95" i="45"/>
  <c r="B95" i="45"/>
  <c r="S92" i="45"/>
  <c r="R92" i="45"/>
  <c r="Q92" i="45"/>
  <c r="P92" i="45"/>
  <c r="O92" i="45"/>
  <c r="N92" i="45"/>
  <c r="M92" i="45"/>
  <c r="L92" i="45"/>
  <c r="K92" i="45"/>
  <c r="J92" i="45"/>
  <c r="I92" i="45"/>
  <c r="H92" i="45"/>
  <c r="G92" i="45"/>
  <c r="F92" i="45"/>
  <c r="E92" i="45"/>
  <c r="D92" i="45"/>
  <c r="C92" i="45"/>
  <c r="S91" i="45"/>
  <c r="R91" i="45"/>
  <c r="Q91" i="45"/>
  <c r="P91" i="45"/>
  <c r="O91" i="45"/>
  <c r="N91" i="45"/>
  <c r="M91" i="45"/>
  <c r="L91" i="45"/>
  <c r="K91" i="45"/>
  <c r="J91" i="45"/>
  <c r="I91" i="45"/>
  <c r="H91" i="45"/>
  <c r="G91" i="45"/>
  <c r="F91" i="45"/>
  <c r="E91" i="45"/>
  <c r="D91" i="45"/>
  <c r="C91" i="45"/>
  <c r="S90" i="45"/>
  <c r="R90" i="45"/>
  <c r="Q90" i="45"/>
  <c r="P90" i="45"/>
  <c r="O90" i="45"/>
  <c r="N90" i="45"/>
  <c r="M90" i="45"/>
  <c r="L90" i="45"/>
  <c r="K90" i="45"/>
  <c r="J90" i="45"/>
  <c r="I90" i="45"/>
  <c r="H90" i="45"/>
  <c r="G90" i="45"/>
  <c r="F90" i="45"/>
  <c r="E90" i="45"/>
  <c r="D90" i="45"/>
  <c r="C90" i="45"/>
  <c r="S89" i="45"/>
  <c r="R89" i="45"/>
  <c r="Q89" i="45"/>
  <c r="P89" i="45"/>
  <c r="O89" i="45"/>
  <c r="N89" i="45"/>
  <c r="M89" i="45"/>
  <c r="L89" i="45"/>
  <c r="K89" i="45"/>
  <c r="J89" i="45"/>
  <c r="I89" i="45"/>
  <c r="H89" i="45"/>
  <c r="G89" i="45"/>
  <c r="F89" i="45"/>
  <c r="E89" i="45"/>
  <c r="D89" i="45"/>
  <c r="C89" i="45"/>
  <c r="S88" i="45"/>
  <c r="R88" i="45"/>
  <c r="Q88" i="45"/>
  <c r="P88" i="45"/>
  <c r="O88" i="45"/>
  <c r="N88" i="45"/>
  <c r="M88" i="45"/>
  <c r="L88" i="45"/>
  <c r="K88" i="45"/>
  <c r="J88" i="45"/>
  <c r="I88" i="45"/>
  <c r="H88" i="45"/>
  <c r="G88" i="45"/>
  <c r="F88" i="45"/>
  <c r="E88" i="45"/>
  <c r="D88" i="45"/>
  <c r="C88" i="45"/>
  <c r="S87" i="45"/>
  <c r="R87" i="45"/>
  <c r="Q87" i="45"/>
  <c r="P87" i="45"/>
  <c r="O87" i="45"/>
  <c r="N87" i="45"/>
  <c r="M87" i="45"/>
  <c r="L87" i="45"/>
  <c r="K87" i="45"/>
  <c r="J87" i="45"/>
  <c r="I87" i="45"/>
  <c r="H87" i="45"/>
  <c r="G87" i="45"/>
  <c r="F87" i="45"/>
  <c r="E87" i="45"/>
  <c r="D87" i="45"/>
  <c r="C87" i="45"/>
  <c r="D84" i="45"/>
  <c r="E84" i="45"/>
  <c r="F84" i="45"/>
  <c r="G84" i="45"/>
  <c r="H84" i="45"/>
  <c r="I84" i="45"/>
  <c r="J84" i="45"/>
  <c r="K84" i="45"/>
  <c r="L84" i="45"/>
  <c r="M84" i="45"/>
  <c r="N84" i="45"/>
  <c r="O84" i="45"/>
  <c r="P84" i="45"/>
  <c r="Q84" i="45"/>
  <c r="R84" i="45"/>
  <c r="S84" i="45"/>
  <c r="V84" i="45"/>
  <c r="C84" i="45"/>
  <c r="D83" i="45"/>
  <c r="E83" i="45"/>
  <c r="F83" i="45"/>
  <c r="G83" i="45"/>
  <c r="H83" i="45"/>
  <c r="I83" i="45"/>
  <c r="J83" i="45"/>
  <c r="K83" i="45"/>
  <c r="L83" i="45"/>
  <c r="M83" i="45"/>
  <c r="N83" i="45"/>
  <c r="O83" i="45"/>
  <c r="P83" i="45"/>
  <c r="Q83" i="45"/>
  <c r="R83" i="45"/>
  <c r="S83" i="45"/>
  <c r="V83" i="45"/>
  <c r="C83" i="45"/>
  <c r="D82" i="45"/>
  <c r="E82" i="45"/>
  <c r="F82" i="45"/>
  <c r="G82" i="45"/>
  <c r="H82" i="45"/>
  <c r="I82" i="45"/>
  <c r="J82" i="45"/>
  <c r="K82" i="45"/>
  <c r="L82" i="45"/>
  <c r="M82" i="45"/>
  <c r="N82" i="45"/>
  <c r="O82" i="45"/>
  <c r="P82" i="45"/>
  <c r="Q82" i="45"/>
  <c r="R82" i="45"/>
  <c r="S82" i="45"/>
  <c r="V82" i="45"/>
  <c r="C82" i="45"/>
  <c r="D81" i="45"/>
  <c r="E81" i="45"/>
  <c r="F81" i="45"/>
  <c r="G81" i="45"/>
  <c r="H81" i="45"/>
  <c r="I81" i="45"/>
  <c r="J81" i="45"/>
  <c r="K81" i="45"/>
  <c r="L81" i="45"/>
  <c r="M81" i="45"/>
  <c r="N81" i="45"/>
  <c r="O81" i="45"/>
  <c r="P81" i="45"/>
  <c r="Q81" i="45"/>
  <c r="R81" i="45"/>
  <c r="S81" i="45"/>
  <c r="V81" i="45"/>
  <c r="C81" i="45"/>
  <c r="D80" i="45"/>
  <c r="E80" i="45"/>
  <c r="F80" i="45"/>
  <c r="G80" i="45"/>
  <c r="H80" i="45"/>
  <c r="I80" i="45"/>
  <c r="J80" i="45"/>
  <c r="K80" i="45"/>
  <c r="L80" i="45"/>
  <c r="M80" i="45"/>
  <c r="N80" i="45"/>
  <c r="O80" i="45"/>
  <c r="P80" i="45"/>
  <c r="Q80" i="45"/>
  <c r="R80" i="45"/>
  <c r="S80" i="45"/>
  <c r="V80" i="45"/>
  <c r="C80" i="45"/>
  <c r="D79" i="45"/>
  <c r="E79" i="45"/>
  <c r="F79" i="45"/>
  <c r="G79" i="45"/>
  <c r="H79" i="45"/>
  <c r="I79" i="45"/>
  <c r="J79" i="45"/>
  <c r="K79" i="45"/>
  <c r="L79" i="45"/>
  <c r="M79" i="45"/>
  <c r="N79" i="45"/>
  <c r="O79" i="45"/>
  <c r="P79" i="45"/>
  <c r="Q79" i="45"/>
  <c r="R79" i="45"/>
  <c r="S79" i="45"/>
  <c r="V79" i="45"/>
  <c r="C79" i="45"/>
  <c r="AV25" i="45"/>
  <c r="C25" i="45"/>
  <c r="AY25" i="45"/>
  <c r="F25" i="45"/>
  <c r="BB25" i="45"/>
  <c r="I25" i="45"/>
  <c r="F74" i="45"/>
  <c r="AM25" i="45"/>
  <c r="AP25" i="45"/>
  <c r="AS25" i="45"/>
  <c r="E74" i="45"/>
  <c r="AD25" i="45"/>
  <c r="AG25" i="45"/>
  <c r="AJ25" i="45"/>
  <c r="D74" i="45"/>
  <c r="U25" i="45"/>
  <c r="X25" i="45"/>
  <c r="AA25" i="45"/>
  <c r="C74" i="45"/>
  <c r="L25" i="45"/>
  <c r="O25" i="45"/>
  <c r="R25" i="45"/>
  <c r="B74" i="45"/>
  <c r="F73" i="45"/>
  <c r="E73" i="45"/>
  <c r="D73" i="45"/>
  <c r="C73" i="45"/>
  <c r="B73" i="45"/>
  <c r="S70" i="45"/>
  <c r="R70" i="45"/>
  <c r="Q70" i="45"/>
  <c r="P70" i="45"/>
  <c r="O70" i="45"/>
  <c r="N70" i="45"/>
  <c r="M70" i="45"/>
  <c r="L70" i="45"/>
  <c r="K70" i="45"/>
  <c r="J70" i="45"/>
  <c r="I70" i="45"/>
  <c r="H70" i="45"/>
  <c r="G70" i="45"/>
  <c r="F70" i="45"/>
  <c r="E70" i="45"/>
  <c r="D70" i="45"/>
  <c r="C70" i="45"/>
  <c r="S69" i="45"/>
  <c r="R69" i="45"/>
  <c r="Q69" i="45"/>
  <c r="P69" i="45"/>
  <c r="O69" i="45"/>
  <c r="N69" i="45"/>
  <c r="M69" i="45"/>
  <c r="L69" i="45"/>
  <c r="K69" i="45"/>
  <c r="J69" i="45"/>
  <c r="I69" i="45"/>
  <c r="H69" i="45"/>
  <c r="G69" i="45"/>
  <c r="F69" i="45"/>
  <c r="E69" i="45"/>
  <c r="D69" i="45"/>
  <c r="C69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S67" i="45"/>
  <c r="R67" i="45"/>
  <c r="Q67" i="45"/>
  <c r="P67" i="45"/>
  <c r="O67" i="45"/>
  <c r="N67" i="45"/>
  <c r="M67" i="45"/>
  <c r="L67" i="45"/>
  <c r="K67" i="45"/>
  <c r="J67" i="45"/>
  <c r="I67" i="45"/>
  <c r="H67" i="45"/>
  <c r="G67" i="45"/>
  <c r="F67" i="45"/>
  <c r="E67" i="45"/>
  <c r="D67" i="45"/>
  <c r="C67" i="45"/>
  <c r="S66" i="45"/>
  <c r="R66" i="45"/>
  <c r="Q66" i="45"/>
  <c r="P66" i="45"/>
  <c r="O66" i="45"/>
  <c r="N66" i="45"/>
  <c r="M66" i="45"/>
  <c r="L66" i="45"/>
  <c r="K66" i="45"/>
  <c r="J66" i="45"/>
  <c r="I66" i="45"/>
  <c r="H66" i="45"/>
  <c r="G66" i="45"/>
  <c r="F66" i="45"/>
  <c r="E66" i="45"/>
  <c r="D66" i="45"/>
  <c r="C66" i="45"/>
  <c r="S65" i="45"/>
  <c r="R65" i="45"/>
  <c r="Q65" i="45"/>
  <c r="P65" i="45"/>
  <c r="O65" i="45"/>
  <c r="N65" i="45"/>
  <c r="M65" i="45"/>
  <c r="L65" i="45"/>
  <c r="K65" i="45"/>
  <c r="J65" i="45"/>
  <c r="I65" i="45"/>
  <c r="H65" i="45"/>
  <c r="G65" i="45"/>
  <c r="F65" i="45"/>
  <c r="E65" i="45"/>
  <c r="D65" i="45"/>
  <c r="C65" i="45"/>
  <c r="D62" i="45"/>
  <c r="E62" i="45"/>
  <c r="F62" i="45"/>
  <c r="G62" i="45"/>
  <c r="H62" i="45"/>
  <c r="I62" i="45"/>
  <c r="J62" i="45"/>
  <c r="K62" i="45"/>
  <c r="L62" i="45"/>
  <c r="M62" i="45"/>
  <c r="N62" i="45"/>
  <c r="O62" i="45"/>
  <c r="P62" i="45"/>
  <c r="Q62" i="45"/>
  <c r="R62" i="45"/>
  <c r="S62" i="45"/>
  <c r="V62" i="45"/>
  <c r="C62" i="45"/>
  <c r="D61" i="45"/>
  <c r="E61" i="45"/>
  <c r="F61" i="45"/>
  <c r="G61" i="45"/>
  <c r="H61" i="45"/>
  <c r="I61" i="45"/>
  <c r="J61" i="45"/>
  <c r="K61" i="45"/>
  <c r="L61" i="45"/>
  <c r="M61" i="45"/>
  <c r="N61" i="45"/>
  <c r="O61" i="45"/>
  <c r="P61" i="45"/>
  <c r="Q61" i="45"/>
  <c r="R61" i="45"/>
  <c r="S61" i="45"/>
  <c r="V61" i="45"/>
  <c r="C61" i="45"/>
  <c r="D60" i="45"/>
  <c r="E60" i="45"/>
  <c r="F60" i="45"/>
  <c r="G60" i="45"/>
  <c r="H60" i="45"/>
  <c r="I60" i="45"/>
  <c r="J60" i="45"/>
  <c r="K60" i="45"/>
  <c r="L60" i="45"/>
  <c r="M60" i="45"/>
  <c r="N60" i="45"/>
  <c r="O60" i="45"/>
  <c r="P60" i="45"/>
  <c r="Q60" i="45"/>
  <c r="R60" i="45"/>
  <c r="S60" i="45"/>
  <c r="V60" i="45"/>
  <c r="C60" i="45"/>
  <c r="D59" i="45"/>
  <c r="E59" i="45"/>
  <c r="F59" i="45"/>
  <c r="G59" i="45"/>
  <c r="H59" i="45"/>
  <c r="I59" i="45"/>
  <c r="J59" i="45"/>
  <c r="K59" i="45"/>
  <c r="L59" i="45"/>
  <c r="M59" i="45"/>
  <c r="N59" i="45"/>
  <c r="O59" i="45"/>
  <c r="P59" i="45"/>
  <c r="Q59" i="45"/>
  <c r="R59" i="45"/>
  <c r="S59" i="45"/>
  <c r="V59" i="45"/>
  <c r="C59" i="45"/>
  <c r="D58" i="45"/>
  <c r="E58" i="45"/>
  <c r="F58" i="45"/>
  <c r="G58" i="45"/>
  <c r="H58" i="45"/>
  <c r="I58" i="45"/>
  <c r="J58" i="45"/>
  <c r="K58" i="45"/>
  <c r="L58" i="45"/>
  <c r="M58" i="45"/>
  <c r="N58" i="45"/>
  <c r="O58" i="45"/>
  <c r="P58" i="45"/>
  <c r="Q58" i="45"/>
  <c r="R58" i="45"/>
  <c r="S58" i="45"/>
  <c r="V58" i="45"/>
  <c r="C58" i="45"/>
  <c r="D57" i="45"/>
  <c r="E57" i="45"/>
  <c r="F57" i="45"/>
  <c r="G57" i="45"/>
  <c r="H57" i="45"/>
  <c r="I57" i="45"/>
  <c r="J57" i="45"/>
  <c r="K57" i="45"/>
  <c r="L57" i="45"/>
  <c r="M57" i="45"/>
  <c r="N57" i="45"/>
  <c r="O57" i="45"/>
  <c r="P57" i="45"/>
  <c r="Q57" i="45"/>
  <c r="R57" i="45"/>
  <c r="S57" i="45"/>
  <c r="V57" i="45"/>
  <c r="C57" i="45"/>
  <c r="F53" i="45"/>
  <c r="E53" i="45"/>
  <c r="D53" i="45"/>
  <c r="C53" i="45"/>
  <c r="B53" i="45"/>
  <c r="AU25" i="45"/>
  <c r="B25" i="45"/>
  <c r="AX25" i="45"/>
  <c r="E25" i="45"/>
  <c r="BA25" i="45"/>
  <c r="H25" i="45"/>
  <c r="F52" i="45"/>
  <c r="AL25" i="45"/>
  <c r="AO25" i="45"/>
  <c r="AR25" i="45"/>
  <c r="E52" i="45"/>
  <c r="AC25" i="45"/>
  <c r="AF25" i="45"/>
  <c r="AI25" i="45"/>
  <c r="D52" i="45"/>
  <c r="T25" i="45"/>
  <c r="W25" i="45"/>
  <c r="Z25" i="45"/>
  <c r="C52" i="45"/>
  <c r="K25" i="45"/>
  <c r="N25" i="45"/>
  <c r="Q25" i="45"/>
  <c r="B52" i="45"/>
  <c r="F51" i="45"/>
  <c r="E51" i="45"/>
  <c r="D51" i="45"/>
  <c r="C51" i="45"/>
  <c r="B51" i="45"/>
  <c r="S48" i="45"/>
  <c r="R48" i="45"/>
  <c r="Q48" i="45"/>
  <c r="P48" i="45"/>
  <c r="O48" i="45"/>
  <c r="N48" i="45"/>
  <c r="M48" i="45"/>
  <c r="L48" i="45"/>
  <c r="K48" i="45"/>
  <c r="J48" i="45"/>
  <c r="I48" i="45"/>
  <c r="H48" i="45"/>
  <c r="G48" i="45"/>
  <c r="F48" i="45"/>
  <c r="E48" i="45"/>
  <c r="D48" i="45"/>
  <c r="C48" i="45"/>
  <c r="S47" i="45"/>
  <c r="R47" i="45"/>
  <c r="Q47" i="45"/>
  <c r="P47" i="45"/>
  <c r="O47" i="45"/>
  <c r="N47" i="45"/>
  <c r="M47" i="45"/>
  <c r="L47" i="45"/>
  <c r="K47" i="45"/>
  <c r="J47" i="45"/>
  <c r="I47" i="45"/>
  <c r="H47" i="45"/>
  <c r="G47" i="45"/>
  <c r="F47" i="45"/>
  <c r="E47" i="45"/>
  <c r="D47" i="45"/>
  <c r="C47" i="45"/>
  <c r="S46" i="45"/>
  <c r="R46" i="45"/>
  <c r="Q46" i="45"/>
  <c r="P46" i="45"/>
  <c r="O46" i="45"/>
  <c r="N46" i="45"/>
  <c r="M46" i="45"/>
  <c r="L46" i="45"/>
  <c r="K46" i="45"/>
  <c r="J46" i="45"/>
  <c r="I46" i="45"/>
  <c r="H46" i="45"/>
  <c r="G46" i="45"/>
  <c r="F46" i="45"/>
  <c r="E46" i="45"/>
  <c r="D46" i="45"/>
  <c r="C46" i="45"/>
  <c r="S45" i="45"/>
  <c r="R45" i="45"/>
  <c r="Q45" i="45"/>
  <c r="P45" i="45"/>
  <c r="O45" i="45"/>
  <c r="N45" i="45"/>
  <c r="M45" i="45"/>
  <c r="L45" i="45"/>
  <c r="K45" i="45"/>
  <c r="J45" i="45"/>
  <c r="I45" i="45"/>
  <c r="H45" i="45"/>
  <c r="G45" i="45"/>
  <c r="F45" i="45"/>
  <c r="E45" i="45"/>
  <c r="D45" i="45"/>
  <c r="C45" i="45"/>
  <c r="S44" i="45"/>
  <c r="R44" i="45"/>
  <c r="Q44" i="45"/>
  <c r="P44" i="45"/>
  <c r="O44" i="45"/>
  <c r="N44" i="45"/>
  <c r="M44" i="45"/>
  <c r="L44" i="45"/>
  <c r="K44" i="45"/>
  <c r="J44" i="45"/>
  <c r="I44" i="45"/>
  <c r="H44" i="45"/>
  <c r="G44" i="45"/>
  <c r="F44" i="45"/>
  <c r="E44" i="45"/>
  <c r="D44" i="45"/>
  <c r="C44" i="45"/>
  <c r="S43" i="45"/>
  <c r="R43" i="45"/>
  <c r="Q43" i="45"/>
  <c r="P43" i="45"/>
  <c r="O43" i="45"/>
  <c r="N43" i="45"/>
  <c r="M43" i="45"/>
  <c r="L43" i="45"/>
  <c r="K43" i="45"/>
  <c r="J43" i="45"/>
  <c r="I43" i="45"/>
  <c r="H43" i="45"/>
  <c r="G43" i="45"/>
  <c r="F43" i="45"/>
  <c r="E43" i="45"/>
  <c r="D43" i="45"/>
  <c r="C43" i="45"/>
  <c r="D39" i="45"/>
  <c r="E39" i="45"/>
  <c r="F39" i="45"/>
  <c r="G39" i="45"/>
  <c r="H39" i="45"/>
  <c r="I39" i="45"/>
  <c r="J39" i="45"/>
  <c r="K39" i="45"/>
  <c r="L39" i="45"/>
  <c r="M39" i="45"/>
  <c r="N39" i="45"/>
  <c r="O39" i="45"/>
  <c r="P39" i="45"/>
  <c r="Q39" i="45"/>
  <c r="R39" i="45"/>
  <c r="S39" i="45"/>
  <c r="V39" i="45"/>
  <c r="C39" i="45"/>
  <c r="D38" i="45"/>
  <c r="E38" i="45"/>
  <c r="F38" i="45"/>
  <c r="G38" i="45"/>
  <c r="H38" i="45"/>
  <c r="I38" i="45"/>
  <c r="J38" i="45"/>
  <c r="K38" i="45"/>
  <c r="L38" i="45"/>
  <c r="M38" i="45"/>
  <c r="N38" i="45"/>
  <c r="O38" i="45"/>
  <c r="P38" i="45"/>
  <c r="Q38" i="45"/>
  <c r="R38" i="45"/>
  <c r="S38" i="45"/>
  <c r="V38" i="45"/>
  <c r="C38" i="45"/>
  <c r="D37" i="45"/>
  <c r="E37" i="45"/>
  <c r="F37" i="45"/>
  <c r="G37" i="45"/>
  <c r="H37" i="45"/>
  <c r="I37" i="45"/>
  <c r="J37" i="45"/>
  <c r="K37" i="45"/>
  <c r="L37" i="45"/>
  <c r="M37" i="45"/>
  <c r="N37" i="45"/>
  <c r="O37" i="45"/>
  <c r="P37" i="45"/>
  <c r="Q37" i="45"/>
  <c r="R37" i="45"/>
  <c r="S37" i="45"/>
  <c r="V37" i="45"/>
  <c r="C37" i="45"/>
  <c r="D36" i="45"/>
  <c r="E36" i="45"/>
  <c r="F36" i="45"/>
  <c r="G36" i="45"/>
  <c r="H36" i="45"/>
  <c r="I36" i="45"/>
  <c r="J36" i="45"/>
  <c r="K36" i="45"/>
  <c r="L36" i="45"/>
  <c r="M36" i="45"/>
  <c r="N36" i="45"/>
  <c r="O36" i="45"/>
  <c r="P36" i="45"/>
  <c r="Q36" i="45"/>
  <c r="R36" i="45"/>
  <c r="S36" i="45"/>
  <c r="V36" i="45"/>
  <c r="C36" i="45"/>
  <c r="D35" i="45"/>
  <c r="E35" i="45"/>
  <c r="F35" i="45"/>
  <c r="G35" i="45"/>
  <c r="H35" i="45"/>
  <c r="I35" i="45"/>
  <c r="J35" i="45"/>
  <c r="K35" i="45"/>
  <c r="L35" i="45"/>
  <c r="M35" i="45"/>
  <c r="N35" i="45"/>
  <c r="O35" i="45"/>
  <c r="P35" i="45"/>
  <c r="Q35" i="45"/>
  <c r="R35" i="45"/>
  <c r="S35" i="45"/>
  <c r="V35" i="45"/>
  <c r="C35" i="45"/>
  <c r="D34" i="45"/>
  <c r="E34" i="45"/>
  <c r="F34" i="45"/>
  <c r="G34" i="45"/>
  <c r="H34" i="45"/>
  <c r="I34" i="45"/>
  <c r="J34" i="45"/>
  <c r="K34" i="45"/>
  <c r="L34" i="45"/>
  <c r="M34" i="45"/>
  <c r="N34" i="45"/>
  <c r="O34" i="45"/>
  <c r="P34" i="45"/>
  <c r="Q34" i="45"/>
  <c r="R34" i="45"/>
  <c r="S34" i="45"/>
  <c r="V34" i="45"/>
  <c r="C34" i="45"/>
  <c r="AW25" i="44"/>
  <c r="D25" i="44"/>
  <c r="AZ25" i="44"/>
  <c r="G25" i="44"/>
  <c r="BC25" i="44"/>
  <c r="J25" i="44"/>
  <c r="F96" i="44"/>
  <c r="AN25" i="44"/>
  <c r="AQ25" i="44"/>
  <c r="AT25" i="44"/>
  <c r="E96" i="44"/>
  <c r="AE25" i="44"/>
  <c r="AH25" i="44"/>
  <c r="AK25" i="44"/>
  <c r="D96" i="44"/>
  <c r="V25" i="44"/>
  <c r="Y25" i="44"/>
  <c r="AB25" i="44"/>
  <c r="C96" i="44"/>
  <c r="M25" i="44"/>
  <c r="P25" i="44"/>
  <c r="S25" i="44"/>
  <c r="B96" i="44"/>
  <c r="F95" i="44"/>
  <c r="E95" i="44"/>
  <c r="D95" i="44"/>
  <c r="C95" i="44"/>
  <c r="B95" i="44"/>
  <c r="S92" i="44"/>
  <c r="R92" i="44"/>
  <c r="Q92" i="44"/>
  <c r="P92" i="44"/>
  <c r="O92" i="44"/>
  <c r="N92" i="44"/>
  <c r="M92" i="44"/>
  <c r="L92" i="44"/>
  <c r="K92" i="44"/>
  <c r="J92" i="44"/>
  <c r="I92" i="44"/>
  <c r="H92" i="44"/>
  <c r="G92" i="44"/>
  <c r="F92" i="44"/>
  <c r="E92" i="44"/>
  <c r="D92" i="44"/>
  <c r="C92" i="44"/>
  <c r="S91" i="44"/>
  <c r="R91" i="44"/>
  <c r="Q91" i="44"/>
  <c r="P91" i="44"/>
  <c r="O91" i="44"/>
  <c r="N91" i="44"/>
  <c r="M91" i="44"/>
  <c r="L91" i="44"/>
  <c r="K91" i="44"/>
  <c r="J91" i="44"/>
  <c r="I91" i="44"/>
  <c r="H91" i="44"/>
  <c r="G91" i="44"/>
  <c r="F91" i="44"/>
  <c r="E91" i="44"/>
  <c r="D91" i="44"/>
  <c r="C91" i="44"/>
  <c r="S90" i="44"/>
  <c r="R90" i="44"/>
  <c r="Q90" i="44"/>
  <c r="P90" i="44"/>
  <c r="O90" i="44"/>
  <c r="N90" i="44"/>
  <c r="M90" i="44"/>
  <c r="L90" i="44"/>
  <c r="K90" i="44"/>
  <c r="J90" i="44"/>
  <c r="I90" i="44"/>
  <c r="H90" i="44"/>
  <c r="G90" i="44"/>
  <c r="F90" i="44"/>
  <c r="E90" i="44"/>
  <c r="D90" i="44"/>
  <c r="C90" i="44"/>
  <c r="S89" i="44"/>
  <c r="R89" i="44"/>
  <c r="Q89" i="44"/>
  <c r="P89" i="44"/>
  <c r="O89" i="44"/>
  <c r="N89" i="44"/>
  <c r="M89" i="44"/>
  <c r="L89" i="44"/>
  <c r="K89" i="44"/>
  <c r="J89" i="44"/>
  <c r="I89" i="44"/>
  <c r="H89" i="44"/>
  <c r="G89" i="44"/>
  <c r="F89" i="44"/>
  <c r="E89" i="44"/>
  <c r="D89" i="44"/>
  <c r="C89" i="44"/>
  <c r="S88" i="44"/>
  <c r="R88" i="44"/>
  <c r="Q88" i="44"/>
  <c r="P88" i="44"/>
  <c r="O88" i="44"/>
  <c r="N88" i="44"/>
  <c r="M88" i="44"/>
  <c r="L88" i="44"/>
  <c r="K88" i="44"/>
  <c r="J88" i="44"/>
  <c r="I88" i="44"/>
  <c r="H88" i="44"/>
  <c r="G88" i="44"/>
  <c r="F88" i="44"/>
  <c r="E88" i="44"/>
  <c r="D88" i="44"/>
  <c r="C88" i="44"/>
  <c r="S87" i="44"/>
  <c r="R87" i="44"/>
  <c r="Q87" i="44"/>
  <c r="P87" i="44"/>
  <c r="O87" i="44"/>
  <c r="N87" i="44"/>
  <c r="M87" i="44"/>
  <c r="L87" i="44"/>
  <c r="K87" i="44"/>
  <c r="J87" i="44"/>
  <c r="I87" i="44"/>
  <c r="H87" i="44"/>
  <c r="G87" i="44"/>
  <c r="F87" i="44"/>
  <c r="E87" i="44"/>
  <c r="D87" i="44"/>
  <c r="C87" i="44"/>
  <c r="D84" i="44"/>
  <c r="E84" i="44"/>
  <c r="F84" i="44"/>
  <c r="G84" i="44"/>
  <c r="H84" i="44"/>
  <c r="I84" i="44"/>
  <c r="J84" i="44"/>
  <c r="K84" i="44"/>
  <c r="L84" i="44"/>
  <c r="M84" i="44"/>
  <c r="N84" i="44"/>
  <c r="O84" i="44"/>
  <c r="P84" i="44"/>
  <c r="Q84" i="44"/>
  <c r="R84" i="44"/>
  <c r="S84" i="44"/>
  <c r="V84" i="44"/>
  <c r="C84" i="44"/>
  <c r="D83" i="44"/>
  <c r="E83" i="44"/>
  <c r="F83" i="44"/>
  <c r="G83" i="44"/>
  <c r="H83" i="44"/>
  <c r="I83" i="44"/>
  <c r="J83" i="44"/>
  <c r="K83" i="44"/>
  <c r="L83" i="44"/>
  <c r="M83" i="44"/>
  <c r="N83" i="44"/>
  <c r="O83" i="44"/>
  <c r="P83" i="44"/>
  <c r="Q83" i="44"/>
  <c r="R83" i="44"/>
  <c r="S83" i="44"/>
  <c r="V83" i="44"/>
  <c r="C83" i="44"/>
  <c r="D82" i="44"/>
  <c r="E82" i="44"/>
  <c r="F82" i="44"/>
  <c r="G82" i="44"/>
  <c r="H82" i="44"/>
  <c r="I82" i="44"/>
  <c r="J82" i="44"/>
  <c r="K82" i="44"/>
  <c r="L82" i="44"/>
  <c r="M82" i="44"/>
  <c r="N82" i="44"/>
  <c r="O82" i="44"/>
  <c r="P82" i="44"/>
  <c r="Q82" i="44"/>
  <c r="R82" i="44"/>
  <c r="S82" i="44"/>
  <c r="V82" i="44"/>
  <c r="C82" i="44"/>
  <c r="D81" i="44"/>
  <c r="E81" i="44"/>
  <c r="F81" i="44"/>
  <c r="G81" i="44"/>
  <c r="H81" i="44"/>
  <c r="I81" i="44"/>
  <c r="J81" i="44"/>
  <c r="K81" i="44"/>
  <c r="L81" i="44"/>
  <c r="M81" i="44"/>
  <c r="N81" i="44"/>
  <c r="O81" i="44"/>
  <c r="P81" i="44"/>
  <c r="Q81" i="44"/>
  <c r="R81" i="44"/>
  <c r="S81" i="44"/>
  <c r="V81" i="44"/>
  <c r="C81" i="44"/>
  <c r="D80" i="44"/>
  <c r="E80" i="44"/>
  <c r="F80" i="44"/>
  <c r="G80" i="44"/>
  <c r="H80" i="44"/>
  <c r="I80" i="44"/>
  <c r="J80" i="44"/>
  <c r="K80" i="44"/>
  <c r="L80" i="44"/>
  <c r="M80" i="44"/>
  <c r="N80" i="44"/>
  <c r="O80" i="44"/>
  <c r="P80" i="44"/>
  <c r="Q80" i="44"/>
  <c r="R80" i="44"/>
  <c r="S80" i="44"/>
  <c r="V80" i="44"/>
  <c r="C80" i="44"/>
  <c r="D79" i="44"/>
  <c r="E79" i="44"/>
  <c r="F79" i="44"/>
  <c r="G79" i="44"/>
  <c r="H79" i="44"/>
  <c r="I79" i="44"/>
  <c r="J79" i="44"/>
  <c r="K79" i="44"/>
  <c r="L79" i="44"/>
  <c r="M79" i="44"/>
  <c r="N79" i="44"/>
  <c r="O79" i="44"/>
  <c r="P79" i="44"/>
  <c r="Q79" i="44"/>
  <c r="R79" i="44"/>
  <c r="S79" i="44"/>
  <c r="V79" i="44"/>
  <c r="C79" i="44"/>
  <c r="AV25" i="44"/>
  <c r="C25" i="44"/>
  <c r="AY25" i="44"/>
  <c r="F25" i="44"/>
  <c r="BB25" i="44"/>
  <c r="I25" i="44"/>
  <c r="F74" i="44"/>
  <c r="AM25" i="44"/>
  <c r="AP25" i="44"/>
  <c r="AS25" i="44"/>
  <c r="E74" i="44"/>
  <c r="AD25" i="44"/>
  <c r="AG25" i="44"/>
  <c r="AJ25" i="44"/>
  <c r="D74" i="44"/>
  <c r="U25" i="44"/>
  <c r="X25" i="44"/>
  <c r="AA25" i="44"/>
  <c r="C74" i="44"/>
  <c r="L25" i="44"/>
  <c r="O25" i="44"/>
  <c r="R25" i="44"/>
  <c r="B74" i="44"/>
  <c r="F73" i="44"/>
  <c r="E73" i="44"/>
  <c r="D73" i="44"/>
  <c r="C73" i="44"/>
  <c r="B73" i="44"/>
  <c r="S70" i="44"/>
  <c r="R70" i="44"/>
  <c r="Q70" i="44"/>
  <c r="P70" i="44"/>
  <c r="O70" i="44"/>
  <c r="N70" i="44"/>
  <c r="M70" i="44"/>
  <c r="L70" i="44"/>
  <c r="K70" i="44"/>
  <c r="J70" i="44"/>
  <c r="I70" i="44"/>
  <c r="H70" i="44"/>
  <c r="G70" i="44"/>
  <c r="F70" i="44"/>
  <c r="E70" i="44"/>
  <c r="D70" i="44"/>
  <c r="C70" i="44"/>
  <c r="S69" i="44"/>
  <c r="R69" i="44"/>
  <c r="Q69" i="44"/>
  <c r="P69" i="44"/>
  <c r="O69" i="44"/>
  <c r="N69" i="44"/>
  <c r="M69" i="44"/>
  <c r="L69" i="44"/>
  <c r="K69" i="44"/>
  <c r="J69" i="44"/>
  <c r="I69" i="44"/>
  <c r="H69" i="44"/>
  <c r="G69" i="44"/>
  <c r="F69" i="44"/>
  <c r="E69" i="44"/>
  <c r="D69" i="44"/>
  <c r="C69" i="44"/>
  <c r="S68" i="44"/>
  <c r="R68" i="44"/>
  <c r="Q68" i="44"/>
  <c r="P68" i="44"/>
  <c r="O68" i="44"/>
  <c r="N68" i="44"/>
  <c r="M68" i="44"/>
  <c r="L68" i="44"/>
  <c r="K68" i="44"/>
  <c r="J68" i="44"/>
  <c r="I68" i="44"/>
  <c r="H68" i="44"/>
  <c r="G68" i="44"/>
  <c r="F68" i="44"/>
  <c r="E68" i="44"/>
  <c r="D68" i="44"/>
  <c r="C68" i="44"/>
  <c r="S67" i="44"/>
  <c r="R67" i="44"/>
  <c r="Q67" i="44"/>
  <c r="P67" i="44"/>
  <c r="O67" i="44"/>
  <c r="N67" i="44"/>
  <c r="M67" i="44"/>
  <c r="L67" i="44"/>
  <c r="K67" i="44"/>
  <c r="J67" i="44"/>
  <c r="I67" i="44"/>
  <c r="H67" i="44"/>
  <c r="G67" i="44"/>
  <c r="F67" i="44"/>
  <c r="E67" i="44"/>
  <c r="D67" i="44"/>
  <c r="C67" i="44"/>
  <c r="S66" i="44"/>
  <c r="R66" i="44"/>
  <c r="Q66" i="44"/>
  <c r="P66" i="44"/>
  <c r="O66" i="44"/>
  <c r="N66" i="44"/>
  <c r="M66" i="44"/>
  <c r="L66" i="44"/>
  <c r="K66" i="44"/>
  <c r="J66" i="44"/>
  <c r="I66" i="44"/>
  <c r="H66" i="44"/>
  <c r="G66" i="44"/>
  <c r="F66" i="44"/>
  <c r="E66" i="44"/>
  <c r="D66" i="44"/>
  <c r="C66" i="44"/>
  <c r="S65" i="44"/>
  <c r="R65" i="44"/>
  <c r="Q65" i="44"/>
  <c r="P65" i="44"/>
  <c r="O65" i="44"/>
  <c r="N65" i="44"/>
  <c r="M65" i="44"/>
  <c r="L65" i="44"/>
  <c r="K65" i="44"/>
  <c r="J65" i="44"/>
  <c r="I65" i="44"/>
  <c r="H65" i="44"/>
  <c r="G65" i="44"/>
  <c r="F65" i="44"/>
  <c r="E65" i="44"/>
  <c r="D65" i="44"/>
  <c r="C65" i="44"/>
  <c r="D62" i="44"/>
  <c r="E62" i="44"/>
  <c r="F62" i="44"/>
  <c r="G62" i="44"/>
  <c r="H62" i="44"/>
  <c r="I62" i="44"/>
  <c r="J62" i="44"/>
  <c r="K62" i="44"/>
  <c r="L62" i="44"/>
  <c r="M62" i="44"/>
  <c r="N62" i="44"/>
  <c r="O62" i="44"/>
  <c r="P62" i="44"/>
  <c r="Q62" i="44"/>
  <c r="R62" i="44"/>
  <c r="S62" i="44"/>
  <c r="V62" i="44"/>
  <c r="C62" i="44"/>
  <c r="D61" i="44"/>
  <c r="E61" i="44"/>
  <c r="F61" i="44"/>
  <c r="G61" i="44"/>
  <c r="H61" i="44"/>
  <c r="I61" i="44"/>
  <c r="J61" i="44"/>
  <c r="K61" i="44"/>
  <c r="L61" i="44"/>
  <c r="M61" i="44"/>
  <c r="N61" i="44"/>
  <c r="O61" i="44"/>
  <c r="P61" i="44"/>
  <c r="Q61" i="44"/>
  <c r="R61" i="44"/>
  <c r="S61" i="44"/>
  <c r="V61" i="44"/>
  <c r="C61" i="44"/>
  <c r="D60" i="44"/>
  <c r="E60" i="44"/>
  <c r="F60" i="44"/>
  <c r="G60" i="44"/>
  <c r="H60" i="44"/>
  <c r="I60" i="44"/>
  <c r="J60" i="44"/>
  <c r="K60" i="44"/>
  <c r="L60" i="44"/>
  <c r="M60" i="44"/>
  <c r="N60" i="44"/>
  <c r="O60" i="44"/>
  <c r="P60" i="44"/>
  <c r="Q60" i="44"/>
  <c r="R60" i="44"/>
  <c r="S60" i="44"/>
  <c r="V60" i="44"/>
  <c r="C60" i="44"/>
  <c r="D59" i="44"/>
  <c r="E59" i="44"/>
  <c r="F59" i="44"/>
  <c r="G59" i="44"/>
  <c r="H59" i="44"/>
  <c r="I59" i="44"/>
  <c r="J59" i="44"/>
  <c r="K59" i="44"/>
  <c r="L59" i="44"/>
  <c r="M59" i="44"/>
  <c r="N59" i="44"/>
  <c r="O59" i="44"/>
  <c r="P59" i="44"/>
  <c r="Q59" i="44"/>
  <c r="R59" i="44"/>
  <c r="S59" i="44"/>
  <c r="V59" i="44"/>
  <c r="C59" i="44"/>
  <c r="D58" i="44"/>
  <c r="E58" i="44"/>
  <c r="F58" i="44"/>
  <c r="G58" i="44"/>
  <c r="H58" i="44"/>
  <c r="I58" i="44"/>
  <c r="J58" i="44"/>
  <c r="K58" i="44"/>
  <c r="L58" i="44"/>
  <c r="M58" i="44"/>
  <c r="N58" i="44"/>
  <c r="O58" i="44"/>
  <c r="P58" i="44"/>
  <c r="Q58" i="44"/>
  <c r="R58" i="44"/>
  <c r="S58" i="44"/>
  <c r="V58" i="44"/>
  <c r="C58" i="44"/>
  <c r="D57" i="44"/>
  <c r="E57" i="44"/>
  <c r="F57" i="44"/>
  <c r="G57" i="44"/>
  <c r="H57" i="44"/>
  <c r="I57" i="44"/>
  <c r="J57" i="44"/>
  <c r="K57" i="44"/>
  <c r="L57" i="44"/>
  <c r="M57" i="44"/>
  <c r="N57" i="44"/>
  <c r="O57" i="44"/>
  <c r="P57" i="44"/>
  <c r="Q57" i="44"/>
  <c r="R57" i="44"/>
  <c r="S57" i="44"/>
  <c r="V57" i="44"/>
  <c r="C57" i="44"/>
  <c r="F53" i="44"/>
  <c r="E53" i="44"/>
  <c r="D53" i="44"/>
  <c r="C53" i="44"/>
  <c r="B53" i="44"/>
  <c r="AU25" i="44"/>
  <c r="B25" i="44"/>
  <c r="AX25" i="44"/>
  <c r="E25" i="44"/>
  <c r="BA25" i="44"/>
  <c r="H25" i="44"/>
  <c r="F52" i="44"/>
  <c r="AL25" i="44"/>
  <c r="AO25" i="44"/>
  <c r="AR25" i="44"/>
  <c r="E52" i="44"/>
  <c r="AC25" i="44"/>
  <c r="AF25" i="44"/>
  <c r="AI25" i="44"/>
  <c r="D52" i="44"/>
  <c r="T25" i="44"/>
  <c r="W25" i="44"/>
  <c r="Z25" i="44"/>
  <c r="C52" i="44"/>
  <c r="K25" i="44"/>
  <c r="N25" i="44"/>
  <c r="Q25" i="44"/>
  <c r="B52" i="44"/>
  <c r="F51" i="44"/>
  <c r="E51" i="44"/>
  <c r="D51" i="44"/>
  <c r="C51" i="44"/>
  <c r="B51" i="44"/>
  <c r="S48" i="44"/>
  <c r="R48" i="44"/>
  <c r="Q48" i="44"/>
  <c r="P48" i="44"/>
  <c r="O48" i="44"/>
  <c r="N48" i="44"/>
  <c r="M48" i="44"/>
  <c r="L48" i="44"/>
  <c r="K48" i="44"/>
  <c r="J48" i="44"/>
  <c r="I48" i="44"/>
  <c r="H48" i="44"/>
  <c r="G48" i="44"/>
  <c r="F48" i="44"/>
  <c r="E48" i="44"/>
  <c r="D48" i="44"/>
  <c r="C48" i="44"/>
  <c r="S47" i="44"/>
  <c r="R47" i="44"/>
  <c r="Q47" i="44"/>
  <c r="P47" i="44"/>
  <c r="O47" i="44"/>
  <c r="N47" i="44"/>
  <c r="M47" i="44"/>
  <c r="L47" i="44"/>
  <c r="K47" i="44"/>
  <c r="J47" i="44"/>
  <c r="I47" i="44"/>
  <c r="H47" i="44"/>
  <c r="G47" i="44"/>
  <c r="F47" i="44"/>
  <c r="E47" i="44"/>
  <c r="D47" i="44"/>
  <c r="C47" i="44"/>
  <c r="S46" i="44"/>
  <c r="R46" i="44"/>
  <c r="Q46" i="44"/>
  <c r="P46" i="44"/>
  <c r="O46" i="44"/>
  <c r="N46" i="44"/>
  <c r="M46" i="44"/>
  <c r="L46" i="44"/>
  <c r="K46" i="44"/>
  <c r="J46" i="44"/>
  <c r="I46" i="44"/>
  <c r="H46" i="44"/>
  <c r="G46" i="44"/>
  <c r="F46" i="44"/>
  <c r="E46" i="44"/>
  <c r="D46" i="44"/>
  <c r="C46" i="44"/>
  <c r="S45" i="44"/>
  <c r="R45" i="44"/>
  <c r="Q45" i="44"/>
  <c r="P45" i="44"/>
  <c r="O45" i="44"/>
  <c r="N45" i="44"/>
  <c r="M45" i="44"/>
  <c r="L45" i="44"/>
  <c r="K45" i="44"/>
  <c r="J45" i="44"/>
  <c r="I45" i="44"/>
  <c r="H45" i="44"/>
  <c r="G45" i="44"/>
  <c r="F45" i="44"/>
  <c r="E45" i="44"/>
  <c r="D45" i="44"/>
  <c r="C45" i="44"/>
  <c r="S44" i="44"/>
  <c r="R44" i="44"/>
  <c r="Q44" i="44"/>
  <c r="P44" i="44"/>
  <c r="O44" i="44"/>
  <c r="N44" i="44"/>
  <c r="M44" i="44"/>
  <c r="L44" i="44"/>
  <c r="K44" i="44"/>
  <c r="J44" i="44"/>
  <c r="I44" i="44"/>
  <c r="H44" i="44"/>
  <c r="G44" i="44"/>
  <c r="F44" i="44"/>
  <c r="E44" i="44"/>
  <c r="D44" i="44"/>
  <c r="C44" i="44"/>
  <c r="S43" i="44"/>
  <c r="R43" i="44"/>
  <c r="Q43" i="44"/>
  <c r="P43" i="44"/>
  <c r="O43" i="44"/>
  <c r="N43" i="44"/>
  <c r="M43" i="44"/>
  <c r="L43" i="44"/>
  <c r="K43" i="44"/>
  <c r="J43" i="44"/>
  <c r="I43" i="44"/>
  <c r="H43" i="44"/>
  <c r="G43" i="44"/>
  <c r="F43" i="44"/>
  <c r="E43" i="44"/>
  <c r="D43" i="44"/>
  <c r="C43" i="44"/>
  <c r="D39" i="44"/>
  <c r="E39" i="44"/>
  <c r="F39" i="44"/>
  <c r="G39" i="44"/>
  <c r="H39" i="44"/>
  <c r="I39" i="44"/>
  <c r="J39" i="44"/>
  <c r="K39" i="44"/>
  <c r="L39" i="44"/>
  <c r="M39" i="44"/>
  <c r="N39" i="44"/>
  <c r="O39" i="44"/>
  <c r="P39" i="44"/>
  <c r="Q39" i="44"/>
  <c r="R39" i="44"/>
  <c r="S39" i="44"/>
  <c r="V39" i="44"/>
  <c r="C39" i="44"/>
  <c r="D38" i="44"/>
  <c r="E38" i="44"/>
  <c r="F38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V38" i="44"/>
  <c r="C38" i="44"/>
  <c r="D37" i="44"/>
  <c r="E37" i="44"/>
  <c r="F37" i="44"/>
  <c r="G37" i="44"/>
  <c r="H37" i="44"/>
  <c r="I37" i="44"/>
  <c r="J37" i="44"/>
  <c r="K37" i="44"/>
  <c r="L37" i="44"/>
  <c r="M37" i="44"/>
  <c r="N37" i="44"/>
  <c r="O37" i="44"/>
  <c r="P37" i="44"/>
  <c r="Q37" i="44"/>
  <c r="R37" i="44"/>
  <c r="S37" i="44"/>
  <c r="V37" i="44"/>
  <c r="C37" i="44"/>
  <c r="D36" i="44"/>
  <c r="E36" i="44"/>
  <c r="F36" i="44"/>
  <c r="G36" i="44"/>
  <c r="H36" i="44"/>
  <c r="I36" i="44"/>
  <c r="J36" i="44"/>
  <c r="K36" i="44"/>
  <c r="L36" i="44"/>
  <c r="M36" i="44"/>
  <c r="N36" i="44"/>
  <c r="O36" i="44"/>
  <c r="P36" i="44"/>
  <c r="Q36" i="44"/>
  <c r="R36" i="44"/>
  <c r="S36" i="44"/>
  <c r="V36" i="44"/>
  <c r="C36" i="44"/>
  <c r="D35" i="44"/>
  <c r="E35" i="44"/>
  <c r="F35" i="44"/>
  <c r="G35" i="44"/>
  <c r="H35" i="44"/>
  <c r="I35" i="44"/>
  <c r="J35" i="44"/>
  <c r="K35" i="44"/>
  <c r="L35" i="44"/>
  <c r="M35" i="44"/>
  <c r="N35" i="44"/>
  <c r="O35" i="44"/>
  <c r="P35" i="44"/>
  <c r="Q35" i="44"/>
  <c r="R35" i="44"/>
  <c r="S35" i="44"/>
  <c r="V35" i="44"/>
  <c r="C35" i="44"/>
  <c r="D34" i="44"/>
  <c r="E34" i="44"/>
  <c r="F34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V34" i="44"/>
  <c r="C34" i="44"/>
  <c r="AW25" i="43"/>
  <c r="D25" i="43"/>
  <c r="AZ25" i="43"/>
  <c r="G25" i="43"/>
  <c r="BC25" i="43"/>
  <c r="J25" i="43"/>
  <c r="F96" i="43"/>
  <c r="AN25" i="43"/>
  <c r="AQ25" i="43"/>
  <c r="AT25" i="43"/>
  <c r="E96" i="43"/>
  <c r="AE25" i="43"/>
  <c r="AH25" i="43"/>
  <c r="AK25" i="43"/>
  <c r="D96" i="43"/>
  <c r="V25" i="43"/>
  <c r="Y25" i="43"/>
  <c r="AB25" i="43"/>
  <c r="C96" i="43"/>
  <c r="M25" i="43"/>
  <c r="P25" i="43"/>
  <c r="S25" i="43"/>
  <c r="B96" i="43"/>
  <c r="F95" i="43"/>
  <c r="E95" i="43"/>
  <c r="D95" i="43"/>
  <c r="C95" i="43"/>
  <c r="B95" i="43"/>
  <c r="S92" i="43"/>
  <c r="R92" i="43"/>
  <c r="Q92" i="43"/>
  <c r="P92" i="43"/>
  <c r="O92" i="43"/>
  <c r="N92" i="43"/>
  <c r="M92" i="43"/>
  <c r="L92" i="43"/>
  <c r="K92" i="43"/>
  <c r="J92" i="43"/>
  <c r="I92" i="43"/>
  <c r="H92" i="43"/>
  <c r="G92" i="43"/>
  <c r="F92" i="43"/>
  <c r="E92" i="43"/>
  <c r="D92" i="43"/>
  <c r="C92" i="43"/>
  <c r="S91" i="43"/>
  <c r="R91" i="43"/>
  <c r="Q91" i="43"/>
  <c r="P91" i="43"/>
  <c r="O91" i="43"/>
  <c r="N91" i="43"/>
  <c r="M91" i="43"/>
  <c r="L91" i="43"/>
  <c r="K91" i="43"/>
  <c r="J91" i="43"/>
  <c r="I91" i="43"/>
  <c r="H91" i="43"/>
  <c r="G91" i="43"/>
  <c r="F91" i="43"/>
  <c r="E91" i="43"/>
  <c r="D91" i="43"/>
  <c r="C91" i="43"/>
  <c r="S90" i="43"/>
  <c r="R90" i="43"/>
  <c r="Q90" i="43"/>
  <c r="P90" i="43"/>
  <c r="O90" i="43"/>
  <c r="N90" i="43"/>
  <c r="M90" i="43"/>
  <c r="L90" i="43"/>
  <c r="K90" i="43"/>
  <c r="J90" i="43"/>
  <c r="I90" i="43"/>
  <c r="H90" i="43"/>
  <c r="G90" i="43"/>
  <c r="F90" i="43"/>
  <c r="E90" i="43"/>
  <c r="D90" i="43"/>
  <c r="C90" i="43"/>
  <c r="S89" i="43"/>
  <c r="R89" i="43"/>
  <c r="Q89" i="43"/>
  <c r="P89" i="43"/>
  <c r="O89" i="43"/>
  <c r="N89" i="43"/>
  <c r="M89" i="43"/>
  <c r="L89" i="43"/>
  <c r="K89" i="43"/>
  <c r="J89" i="43"/>
  <c r="I89" i="43"/>
  <c r="H89" i="43"/>
  <c r="G89" i="43"/>
  <c r="F89" i="43"/>
  <c r="E89" i="43"/>
  <c r="D89" i="43"/>
  <c r="C89" i="43"/>
  <c r="S88" i="43"/>
  <c r="R88" i="43"/>
  <c r="Q88" i="43"/>
  <c r="P88" i="43"/>
  <c r="O88" i="43"/>
  <c r="N88" i="43"/>
  <c r="M88" i="43"/>
  <c r="L88" i="43"/>
  <c r="K88" i="43"/>
  <c r="J88" i="43"/>
  <c r="I88" i="43"/>
  <c r="H88" i="43"/>
  <c r="G88" i="43"/>
  <c r="F88" i="43"/>
  <c r="E88" i="43"/>
  <c r="D88" i="43"/>
  <c r="C88" i="43"/>
  <c r="S87" i="43"/>
  <c r="R87" i="43"/>
  <c r="Q87" i="43"/>
  <c r="P87" i="43"/>
  <c r="O87" i="43"/>
  <c r="N87" i="43"/>
  <c r="M87" i="43"/>
  <c r="L87" i="43"/>
  <c r="K87" i="43"/>
  <c r="J87" i="43"/>
  <c r="I87" i="43"/>
  <c r="H87" i="43"/>
  <c r="G87" i="43"/>
  <c r="F87" i="43"/>
  <c r="E87" i="43"/>
  <c r="D87" i="43"/>
  <c r="C87" i="43"/>
  <c r="D84" i="43"/>
  <c r="E84" i="43"/>
  <c r="F84" i="43"/>
  <c r="G84" i="43"/>
  <c r="H84" i="43"/>
  <c r="I84" i="43"/>
  <c r="J84" i="43"/>
  <c r="K84" i="43"/>
  <c r="L84" i="43"/>
  <c r="M84" i="43"/>
  <c r="N84" i="43"/>
  <c r="O84" i="43"/>
  <c r="P84" i="43"/>
  <c r="Q84" i="43"/>
  <c r="R84" i="43"/>
  <c r="S84" i="43"/>
  <c r="V84" i="43"/>
  <c r="C84" i="43"/>
  <c r="D83" i="43"/>
  <c r="E83" i="43"/>
  <c r="F83" i="43"/>
  <c r="G83" i="43"/>
  <c r="H83" i="43"/>
  <c r="I83" i="43"/>
  <c r="J83" i="43"/>
  <c r="K83" i="43"/>
  <c r="L83" i="43"/>
  <c r="M83" i="43"/>
  <c r="N83" i="43"/>
  <c r="O83" i="43"/>
  <c r="P83" i="43"/>
  <c r="Q83" i="43"/>
  <c r="R83" i="43"/>
  <c r="S83" i="43"/>
  <c r="V83" i="43"/>
  <c r="C83" i="43"/>
  <c r="D82" i="43"/>
  <c r="E82" i="43"/>
  <c r="F82" i="43"/>
  <c r="G82" i="43"/>
  <c r="H82" i="43"/>
  <c r="I82" i="43"/>
  <c r="J82" i="43"/>
  <c r="K82" i="43"/>
  <c r="L82" i="43"/>
  <c r="M82" i="43"/>
  <c r="N82" i="43"/>
  <c r="O82" i="43"/>
  <c r="P82" i="43"/>
  <c r="Q82" i="43"/>
  <c r="R82" i="43"/>
  <c r="S82" i="43"/>
  <c r="V82" i="43"/>
  <c r="C82" i="43"/>
  <c r="D81" i="43"/>
  <c r="E81" i="43"/>
  <c r="F81" i="43"/>
  <c r="G81" i="43"/>
  <c r="H81" i="43"/>
  <c r="I81" i="43"/>
  <c r="J81" i="43"/>
  <c r="K81" i="43"/>
  <c r="L81" i="43"/>
  <c r="M81" i="43"/>
  <c r="N81" i="43"/>
  <c r="O81" i="43"/>
  <c r="P81" i="43"/>
  <c r="Q81" i="43"/>
  <c r="R81" i="43"/>
  <c r="S81" i="43"/>
  <c r="V81" i="43"/>
  <c r="C81" i="43"/>
  <c r="D80" i="43"/>
  <c r="E80" i="43"/>
  <c r="F80" i="43"/>
  <c r="G80" i="43"/>
  <c r="H80" i="43"/>
  <c r="I80" i="43"/>
  <c r="J80" i="43"/>
  <c r="K80" i="43"/>
  <c r="L80" i="43"/>
  <c r="M80" i="43"/>
  <c r="N80" i="43"/>
  <c r="O80" i="43"/>
  <c r="P80" i="43"/>
  <c r="Q80" i="43"/>
  <c r="R80" i="43"/>
  <c r="S80" i="43"/>
  <c r="V80" i="43"/>
  <c r="C80" i="43"/>
  <c r="D79" i="43"/>
  <c r="E79" i="43"/>
  <c r="F79" i="43"/>
  <c r="G79" i="43"/>
  <c r="H79" i="43"/>
  <c r="I79" i="43"/>
  <c r="J79" i="43"/>
  <c r="K79" i="43"/>
  <c r="L79" i="43"/>
  <c r="M79" i="43"/>
  <c r="N79" i="43"/>
  <c r="O79" i="43"/>
  <c r="P79" i="43"/>
  <c r="Q79" i="43"/>
  <c r="R79" i="43"/>
  <c r="S79" i="43"/>
  <c r="V79" i="43"/>
  <c r="C79" i="43"/>
  <c r="AV25" i="43"/>
  <c r="C25" i="43"/>
  <c r="AY25" i="43"/>
  <c r="F25" i="43"/>
  <c r="BB25" i="43"/>
  <c r="I25" i="43"/>
  <c r="F74" i="43"/>
  <c r="AM25" i="43"/>
  <c r="AP25" i="43"/>
  <c r="AS25" i="43"/>
  <c r="E74" i="43"/>
  <c r="AD25" i="43"/>
  <c r="AG25" i="43"/>
  <c r="AJ25" i="43"/>
  <c r="D74" i="43"/>
  <c r="U25" i="43"/>
  <c r="X25" i="43"/>
  <c r="AA25" i="43"/>
  <c r="C74" i="43"/>
  <c r="L25" i="43"/>
  <c r="O25" i="43"/>
  <c r="R25" i="43"/>
  <c r="B74" i="43"/>
  <c r="F73" i="43"/>
  <c r="E73" i="43"/>
  <c r="D73" i="43"/>
  <c r="C73" i="43"/>
  <c r="B73" i="43"/>
  <c r="S70" i="43"/>
  <c r="R70" i="43"/>
  <c r="Q70" i="43"/>
  <c r="P70" i="43"/>
  <c r="O70" i="43"/>
  <c r="N70" i="43"/>
  <c r="M70" i="43"/>
  <c r="L70" i="43"/>
  <c r="K70" i="43"/>
  <c r="J70" i="43"/>
  <c r="I70" i="43"/>
  <c r="H70" i="43"/>
  <c r="G70" i="43"/>
  <c r="F70" i="43"/>
  <c r="E70" i="43"/>
  <c r="D70" i="43"/>
  <c r="C70" i="43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S67" i="43"/>
  <c r="R67" i="43"/>
  <c r="Q67" i="43"/>
  <c r="P67" i="43"/>
  <c r="O67" i="43"/>
  <c r="N67" i="43"/>
  <c r="M67" i="43"/>
  <c r="L67" i="43"/>
  <c r="K67" i="43"/>
  <c r="J67" i="43"/>
  <c r="I67" i="43"/>
  <c r="H67" i="43"/>
  <c r="G67" i="43"/>
  <c r="F67" i="43"/>
  <c r="E67" i="43"/>
  <c r="D67" i="43"/>
  <c r="C67" i="43"/>
  <c r="S66" i="43"/>
  <c r="R66" i="43"/>
  <c r="Q66" i="43"/>
  <c r="P66" i="43"/>
  <c r="O66" i="43"/>
  <c r="N66" i="43"/>
  <c r="M66" i="43"/>
  <c r="L66" i="43"/>
  <c r="K66" i="43"/>
  <c r="J66" i="43"/>
  <c r="I66" i="43"/>
  <c r="H66" i="43"/>
  <c r="G66" i="43"/>
  <c r="F66" i="43"/>
  <c r="E66" i="43"/>
  <c r="D66" i="43"/>
  <c r="C66" i="43"/>
  <c r="S65" i="43"/>
  <c r="R65" i="43"/>
  <c r="Q65" i="43"/>
  <c r="P65" i="43"/>
  <c r="O65" i="43"/>
  <c r="N65" i="43"/>
  <c r="M65" i="43"/>
  <c r="L65" i="43"/>
  <c r="K65" i="43"/>
  <c r="J65" i="43"/>
  <c r="I65" i="43"/>
  <c r="H65" i="43"/>
  <c r="G65" i="43"/>
  <c r="F65" i="43"/>
  <c r="E65" i="43"/>
  <c r="D65" i="43"/>
  <c r="C65" i="43"/>
  <c r="D62" i="43"/>
  <c r="E62" i="43"/>
  <c r="F62" i="43"/>
  <c r="G62" i="43"/>
  <c r="H62" i="43"/>
  <c r="I62" i="43"/>
  <c r="J62" i="43"/>
  <c r="K62" i="43"/>
  <c r="L62" i="43"/>
  <c r="M62" i="43"/>
  <c r="N62" i="43"/>
  <c r="O62" i="43"/>
  <c r="P62" i="43"/>
  <c r="Q62" i="43"/>
  <c r="R62" i="43"/>
  <c r="S62" i="43"/>
  <c r="V62" i="43"/>
  <c r="C62" i="43"/>
  <c r="D61" i="43"/>
  <c r="E61" i="43"/>
  <c r="F61" i="43"/>
  <c r="G61" i="43"/>
  <c r="H61" i="43"/>
  <c r="I61" i="43"/>
  <c r="J61" i="43"/>
  <c r="K61" i="43"/>
  <c r="L61" i="43"/>
  <c r="M61" i="43"/>
  <c r="N61" i="43"/>
  <c r="O61" i="43"/>
  <c r="P61" i="43"/>
  <c r="Q61" i="43"/>
  <c r="R61" i="43"/>
  <c r="S61" i="43"/>
  <c r="V61" i="43"/>
  <c r="C61" i="43"/>
  <c r="D60" i="43"/>
  <c r="E60" i="43"/>
  <c r="F60" i="43"/>
  <c r="G60" i="43"/>
  <c r="H60" i="43"/>
  <c r="I60" i="43"/>
  <c r="J60" i="43"/>
  <c r="K60" i="43"/>
  <c r="L60" i="43"/>
  <c r="M60" i="43"/>
  <c r="N60" i="43"/>
  <c r="O60" i="43"/>
  <c r="P60" i="43"/>
  <c r="Q60" i="43"/>
  <c r="R60" i="43"/>
  <c r="S60" i="43"/>
  <c r="V60" i="43"/>
  <c r="C60" i="43"/>
  <c r="D59" i="43"/>
  <c r="E59" i="43"/>
  <c r="F59" i="43"/>
  <c r="G59" i="43"/>
  <c r="H59" i="43"/>
  <c r="I59" i="43"/>
  <c r="J59" i="43"/>
  <c r="K59" i="43"/>
  <c r="L59" i="43"/>
  <c r="M59" i="43"/>
  <c r="N59" i="43"/>
  <c r="O59" i="43"/>
  <c r="P59" i="43"/>
  <c r="Q59" i="43"/>
  <c r="R59" i="43"/>
  <c r="S59" i="43"/>
  <c r="V59" i="43"/>
  <c r="C59" i="43"/>
  <c r="D58" i="43"/>
  <c r="E58" i="43"/>
  <c r="F58" i="43"/>
  <c r="G58" i="43"/>
  <c r="H58" i="43"/>
  <c r="I58" i="43"/>
  <c r="J58" i="43"/>
  <c r="K58" i="43"/>
  <c r="L58" i="43"/>
  <c r="M58" i="43"/>
  <c r="N58" i="43"/>
  <c r="O58" i="43"/>
  <c r="P58" i="43"/>
  <c r="Q58" i="43"/>
  <c r="R58" i="43"/>
  <c r="S58" i="43"/>
  <c r="V58" i="43"/>
  <c r="C58" i="43"/>
  <c r="D57" i="43"/>
  <c r="E57" i="43"/>
  <c r="F57" i="43"/>
  <c r="G57" i="43"/>
  <c r="H57" i="43"/>
  <c r="I57" i="43"/>
  <c r="J57" i="43"/>
  <c r="K57" i="43"/>
  <c r="L57" i="43"/>
  <c r="M57" i="43"/>
  <c r="N57" i="43"/>
  <c r="O57" i="43"/>
  <c r="P57" i="43"/>
  <c r="Q57" i="43"/>
  <c r="R57" i="43"/>
  <c r="S57" i="43"/>
  <c r="V57" i="43"/>
  <c r="C57" i="43"/>
  <c r="F53" i="43"/>
  <c r="E53" i="43"/>
  <c r="D53" i="43"/>
  <c r="C53" i="43"/>
  <c r="B53" i="43"/>
  <c r="AU25" i="43"/>
  <c r="B25" i="43"/>
  <c r="AX25" i="43"/>
  <c r="E25" i="43"/>
  <c r="BA25" i="43"/>
  <c r="H25" i="43"/>
  <c r="F52" i="43"/>
  <c r="AL25" i="43"/>
  <c r="AO25" i="43"/>
  <c r="AR25" i="43"/>
  <c r="E52" i="43"/>
  <c r="AC25" i="43"/>
  <c r="AF25" i="43"/>
  <c r="AI25" i="43"/>
  <c r="D52" i="43"/>
  <c r="T25" i="43"/>
  <c r="W25" i="43"/>
  <c r="Z25" i="43"/>
  <c r="C52" i="43"/>
  <c r="K25" i="43"/>
  <c r="N25" i="43"/>
  <c r="Q25" i="43"/>
  <c r="B52" i="43"/>
  <c r="F51" i="43"/>
  <c r="E51" i="43"/>
  <c r="D51" i="43"/>
  <c r="C51" i="43"/>
  <c r="B51" i="43"/>
  <c r="S48" i="43"/>
  <c r="R48" i="43"/>
  <c r="Q48" i="43"/>
  <c r="P48" i="43"/>
  <c r="O48" i="43"/>
  <c r="N48" i="43"/>
  <c r="M48" i="43"/>
  <c r="L48" i="43"/>
  <c r="K48" i="43"/>
  <c r="J48" i="43"/>
  <c r="I48" i="43"/>
  <c r="H48" i="43"/>
  <c r="G48" i="43"/>
  <c r="F48" i="43"/>
  <c r="E48" i="43"/>
  <c r="D48" i="43"/>
  <c r="C48" i="43"/>
  <c r="S47" i="43"/>
  <c r="R47" i="43"/>
  <c r="Q47" i="43"/>
  <c r="P47" i="43"/>
  <c r="O47" i="43"/>
  <c r="N47" i="43"/>
  <c r="M47" i="43"/>
  <c r="L47" i="43"/>
  <c r="K47" i="43"/>
  <c r="J47" i="43"/>
  <c r="I47" i="43"/>
  <c r="H47" i="43"/>
  <c r="G47" i="43"/>
  <c r="F47" i="43"/>
  <c r="E47" i="43"/>
  <c r="D47" i="43"/>
  <c r="C47" i="43"/>
  <c r="S46" i="43"/>
  <c r="R46" i="43"/>
  <c r="Q46" i="43"/>
  <c r="P46" i="43"/>
  <c r="O46" i="43"/>
  <c r="N46" i="43"/>
  <c r="M46" i="43"/>
  <c r="L46" i="43"/>
  <c r="K46" i="43"/>
  <c r="J46" i="43"/>
  <c r="I46" i="43"/>
  <c r="H46" i="43"/>
  <c r="G46" i="43"/>
  <c r="F46" i="43"/>
  <c r="E46" i="43"/>
  <c r="D46" i="43"/>
  <c r="C46" i="43"/>
  <c r="S45" i="43"/>
  <c r="R45" i="43"/>
  <c r="Q45" i="43"/>
  <c r="P45" i="43"/>
  <c r="O45" i="43"/>
  <c r="N45" i="43"/>
  <c r="M45" i="43"/>
  <c r="L45" i="43"/>
  <c r="K45" i="43"/>
  <c r="J45" i="43"/>
  <c r="I45" i="43"/>
  <c r="H45" i="43"/>
  <c r="G45" i="43"/>
  <c r="F45" i="43"/>
  <c r="E45" i="43"/>
  <c r="D45" i="43"/>
  <c r="C45" i="43"/>
  <c r="S44" i="43"/>
  <c r="R44" i="43"/>
  <c r="Q44" i="43"/>
  <c r="P44" i="43"/>
  <c r="O44" i="43"/>
  <c r="N44" i="43"/>
  <c r="M44" i="43"/>
  <c r="L44" i="43"/>
  <c r="K44" i="43"/>
  <c r="J44" i="43"/>
  <c r="I44" i="43"/>
  <c r="H44" i="43"/>
  <c r="G44" i="43"/>
  <c r="F44" i="43"/>
  <c r="E44" i="43"/>
  <c r="D44" i="43"/>
  <c r="C44" i="43"/>
  <c r="S43" i="43"/>
  <c r="R43" i="43"/>
  <c r="Q43" i="43"/>
  <c r="P43" i="43"/>
  <c r="O43" i="43"/>
  <c r="N43" i="43"/>
  <c r="M43" i="43"/>
  <c r="L43" i="43"/>
  <c r="K43" i="43"/>
  <c r="J43" i="43"/>
  <c r="I43" i="43"/>
  <c r="H43" i="43"/>
  <c r="G43" i="43"/>
  <c r="F43" i="43"/>
  <c r="E43" i="43"/>
  <c r="D43" i="43"/>
  <c r="C43" i="43"/>
  <c r="D39" i="43"/>
  <c r="E39" i="43"/>
  <c r="F39" i="43"/>
  <c r="G39" i="43"/>
  <c r="H39" i="43"/>
  <c r="I39" i="43"/>
  <c r="J39" i="43"/>
  <c r="K39" i="43"/>
  <c r="L39" i="43"/>
  <c r="M39" i="43"/>
  <c r="N39" i="43"/>
  <c r="O39" i="43"/>
  <c r="P39" i="43"/>
  <c r="Q39" i="43"/>
  <c r="R39" i="43"/>
  <c r="S39" i="43"/>
  <c r="V39" i="43"/>
  <c r="C39" i="43"/>
  <c r="D38" i="43"/>
  <c r="E38" i="43"/>
  <c r="F38" i="43"/>
  <c r="G38" i="43"/>
  <c r="H38" i="43"/>
  <c r="I38" i="43"/>
  <c r="J38" i="43"/>
  <c r="K38" i="43"/>
  <c r="L38" i="43"/>
  <c r="M38" i="43"/>
  <c r="N38" i="43"/>
  <c r="O38" i="43"/>
  <c r="P38" i="43"/>
  <c r="Q38" i="43"/>
  <c r="R38" i="43"/>
  <c r="S38" i="43"/>
  <c r="V38" i="43"/>
  <c r="C38" i="43"/>
  <c r="D37" i="43"/>
  <c r="E37" i="43"/>
  <c r="F37" i="43"/>
  <c r="G37" i="43"/>
  <c r="H37" i="43"/>
  <c r="I37" i="43"/>
  <c r="J37" i="43"/>
  <c r="K37" i="43"/>
  <c r="L37" i="43"/>
  <c r="M37" i="43"/>
  <c r="N37" i="43"/>
  <c r="O37" i="43"/>
  <c r="P37" i="43"/>
  <c r="Q37" i="43"/>
  <c r="R37" i="43"/>
  <c r="S37" i="43"/>
  <c r="V37" i="43"/>
  <c r="C37" i="43"/>
  <c r="D36" i="43"/>
  <c r="E36" i="43"/>
  <c r="F36" i="43"/>
  <c r="G36" i="43"/>
  <c r="H36" i="43"/>
  <c r="I36" i="43"/>
  <c r="J36" i="43"/>
  <c r="K36" i="43"/>
  <c r="L36" i="43"/>
  <c r="M36" i="43"/>
  <c r="N36" i="43"/>
  <c r="O36" i="43"/>
  <c r="P36" i="43"/>
  <c r="Q36" i="43"/>
  <c r="R36" i="43"/>
  <c r="S36" i="43"/>
  <c r="V36" i="43"/>
  <c r="C36" i="43"/>
  <c r="D35" i="43"/>
  <c r="E35" i="43"/>
  <c r="F35" i="43"/>
  <c r="G35" i="43"/>
  <c r="H35" i="43"/>
  <c r="I35" i="43"/>
  <c r="J35" i="43"/>
  <c r="K35" i="43"/>
  <c r="L35" i="43"/>
  <c r="M35" i="43"/>
  <c r="N35" i="43"/>
  <c r="O35" i="43"/>
  <c r="P35" i="43"/>
  <c r="Q35" i="43"/>
  <c r="R35" i="43"/>
  <c r="S35" i="43"/>
  <c r="V35" i="43"/>
  <c r="C35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V34" i="43"/>
  <c r="C34" i="43"/>
  <c r="AW25" i="42"/>
  <c r="D25" i="42"/>
  <c r="AZ25" i="42"/>
  <c r="G25" i="42"/>
  <c r="BC25" i="42"/>
  <c r="J25" i="42"/>
  <c r="F96" i="42"/>
  <c r="AN25" i="42"/>
  <c r="AQ25" i="42"/>
  <c r="AT25" i="42"/>
  <c r="E96" i="42"/>
  <c r="AE25" i="42"/>
  <c r="AH25" i="42"/>
  <c r="AK25" i="42"/>
  <c r="D96" i="42"/>
  <c r="V25" i="42"/>
  <c r="Y25" i="42"/>
  <c r="AB25" i="42"/>
  <c r="C96" i="42"/>
  <c r="M25" i="42"/>
  <c r="P25" i="42"/>
  <c r="S25" i="42"/>
  <c r="B96" i="42"/>
  <c r="F95" i="42"/>
  <c r="E95" i="42"/>
  <c r="D95" i="42"/>
  <c r="C95" i="42"/>
  <c r="B95" i="42"/>
  <c r="S92" i="42"/>
  <c r="R92" i="42"/>
  <c r="Q92" i="42"/>
  <c r="P92" i="42"/>
  <c r="O92" i="42"/>
  <c r="N92" i="42"/>
  <c r="M92" i="42"/>
  <c r="L92" i="42"/>
  <c r="K92" i="42"/>
  <c r="J92" i="42"/>
  <c r="I92" i="42"/>
  <c r="H92" i="42"/>
  <c r="G92" i="42"/>
  <c r="F92" i="42"/>
  <c r="E92" i="42"/>
  <c r="D92" i="42"/>
  <c r="C92" i="42"/>
  <c r="S91" i="42"/>
  <c r="R91" i="42"/>
  <c r="Q91" i="42"/>
  <c r="P91" i="42"/>
  <c r="O91" i="42"/>
  <c r="N91" i="42"/>
  <c r="M91" i="42"/>
  <c r="L91" i="42"/>
  <c r="K91" i="42"/>
  <c r="J91" i="42"/>
  <c r="I91" i="42"/>
  <c r="H91" i="42"/>
  <c r="G91" i="42"/>
  <c r="F91" i="42"/>
  <c r="E91" i="42"/>
  <c r="D91" i="42"/>
  <c r="C91" i="42"/>
  <c r="S90" i="42"/>
  <c r="R90" i="42"/>
  <c r="Q90" i="42"/>
  <c r="P90" i="42"/>
  <c r="O90" i="42"/>
  <c r="N90" i="42"/>
  <c r="M90" i="42"/>
  <c r="L90" i="42"/>
  <c r="K90" i="42"/>
  <c r="J90" i="42"/>
  <c r="I90" i="42"/>
  <c r="H90" i="42"/>
  <c r="G90" i="42"/>
  <c r="F90" i="42"/>
  <c r="E90" i="42"/>
  <c r="D90" i="42"/>
  <c r="C90" i="42"/>
  <c r="S89" i="42"/>
  <c r="R89" i="42"/>
  <c r="Q89" i="42"/>
  <c r="P89" i="42"/>
  <c r="O89" i="42"/>
  <c r="N89" i="42"/>
  <c r="M89" i="42"/>
  <c r="L89" i="42"/>
  <c r="K89" i="42"/>
  <c r="J89" i="42"/>
  <c r="I89" i="42"/>
  <c r="H89" i="42"/>
  <c r="G89" i="42"/>
  <c r="F89" i="42"/>
  <c r="E89" i="42"/>
  <c r="D89" i="42"/>
  <c r="C89" i="42"/>
  <c r="S88" i="42"/>
  <c r="R88" i="42"/>
  <c r="Q88" i="42"/>
  <c r="P88" i="42"/>
  <c r="O88" i="42"/>
  <c r="N88" i="42"/>
  <c r="M88" i="42"/>
  <c r="L88" i="42"/>
  <c r="K88" i="42"/>
  <c r="J88" i="42"/>
  <c r="I88" i="42"/>
  <c r="H88" i="42"/>
  <c r="G88" i="42"/>
  <c r="F88" i="42"/>
  <c r="E88" i="42"/>
  <c r="D88" i="42"/>
  <c r="C88" i="42"/>
  <c r="S87" i="42"/>
  <c r="R87" i="42"/>
  <c r="Q87" i="42"/>
  <c r="P87" i="42"/>
  <c r="O87" i="42"/>
  <c r="N87" i="42"/>
  <c r="M87" i="42"/>
  <c r="L87" i="42"/>
  <c r="K87" i="42"/>
  <c r="J87" i="42"/>
  <c r="I87" i="42"/>
  <c r="H87" i="42"/>
  <c r="G87" i="42"/>
  <c r="F87" i="42"/>
  <c r="E87" i="42"/>
  <c r="D87" i="42"/>
  <c r="C87" i="42"/>
  <c r="D84" i="42"/>
  <c r="E84" i="42"/>
  <c r="F84" i="42"/>
  <c r="G84" i="42"/>
  <c r="H84" i="42"/>
  <c r="I84" i="42"/>
  <c r="J84" i="42"/>
  <c r="K84" i="42"/>
  <c r="L84" i="42"/>
  <c r="M84" i="42"/>
  <c r="N84" i="42"/>
  <c r="O84" i="42"/>
  <c r="P84" i="42"/>
  <c r="Q84" i="42"/>
  <c r="R84" i="42"/>
  <c r="S84" i="42"/>
  <c r="V84" i="42"/>
  <c r="C84" i="42"/>
  <c r="D83" i="42"/>
  <c r="E83" i="42"/>
  <c r="F83" i="42"/>
  <c r="G83" i="42"/>
  <c r="H83" i="42"/>
  <c r="I83" i="42"/>
  <c r="J83" i="42"/>
  <c r="K83" i="42"/>
  <c r="L83" i="42"/>
  <c r="M83" i="42"/>
  <c r="N83" i="42"/>
  <c r="O83" i="42"/>
  <c r="P83" i="42"/>
  <c r="Q83" i="42"/>
  <c r="R83" i="42"/>
  <c r="S83" i="42"/>
  <c r="V83" i="42"/>
  <c r="C83" i="42"/>
  <c r="D82" i="42"/>
  <c r="E82" i="42"/>
  <c r="F82" i="42"/>
  <c r="G82" i="42"/>
  <c r="H82" i="42"/>
  <c r="I82" i="42"/>
  <c r="J82" i="42"/>
  <c r="K82" i="42"/>
  <c r="L82" i="42"/>
  <c r="M82" i="42"/>
  <c r="N82" i="42"/>
  <c r="O82" i="42"/>
  <c r="P82" i="42"/>
  <c r="Q82" i="42"/>
  <c r="R82" i="42"/>
  <c r="S82" i="42"/>
  <c r="V82" i="42"/>
  <c r="C82" i="42"/>
  <c r="D81" i="42"/>
  <c r="E81" i="42"/>
  <c r="F81" i="42"/>
  <c r="G81" i="42"/>
  <c r="H81" i="42"/>
  <c r="I81" i="42"/>
  <c r="J81" i="42"/>
  <c r="K81" i="42"/>
  <c r="L81" i="42"/>
  <c r="M81" i="42"/>
  <c r="N81" i="42"/>
  <c r="O81" i="42"/>
  <c r="P81" i="42"/>
  <c r="Q81" i="42"/>
  <c r="R81" i="42"/>
  <c r="S81" i="42"/>
  <c r="V81" i="42"/>
  <c r="C81" i="42"/>
  <c r="D80" i="42"/>
  <c r="E80" i="42"/>
  <c r="F80" i="42"/>
  <c r="G80" i="42"/>
  <c r="H80" i="42"/>
  <c r="I80" i="42"/>
  <c r="J80" i="42"/>
  <c r="K80" i="42"/>
  <c r="L80" i="42"/>
  <c r="M80" i="42"/>
  <c r="N80" i="42"/>
  <c r="O80" i="42"/>
  <c r="P80" i="42"/>
  <c r="Q80" i="42"/>
  <c r="R80" i="42"/>
  <c r="S80" i="42"/>
  <c r="V80" i="42"/>
  <c r="C80" i="42"/>
  <c r="D79" i="42"/>
  <c r="E79" i="42"/>
  <c r="F79" i="42"/>
  <c r="G79" i="42"/>
  <c r="H79" i="42"/>
  <c r="I79" i="42"/>
  <c r="J79" i="42"/>
  <c r="K79" i="42"/>
  <c r="L79" i="42"/>
  <c r="M79" i="42"/>
  <c r="N79" i="42"/>
  <c r="O79" i="42"/>
  <c r="P79" i="42"/>
  <c r="Q79" i="42"/>
  <c r="R79" i="42"/>
  <c r="S79" i="42"/>
  <c r="V79" i="42"/>
  <c r="C79" i="42"/>
  <c r="AV25" i="42"/>
  <c r="C25" i="42"/>
  <c r="AY25" i="42"/>
  <c r="F25" i="42"/>
  <c r="BB25" i="42"/>
  <c r="I25" i="42"/>
  <c r="F74" i="42"/>
  <c r="AM25" i="42"/>
  <c r="AP25" i="42"/>
  <c r="AS25" i="42"/>
  <c r="E74" i="42"/>
  <c r="AD25" i="42"/>
  <c r="AG25" i="42"/>
  <c r="AJ25" i="42"/>
  <c r="D74" i="42"/>
  <c r="U25" i="42"/>
  <c r="X25" i="42"/>
  <c r="AA25" i="42"/>
  <c r="C74" i="42"/>
  <c r="L25" i="42"/>
  <c r="O25" i="42"/>
  <c r="R25" i="42"/>
  <c r="B74" i="42"/>
  <c r="F73" i="42"/>
  <c r="E73" i="42"/>
  <c r="D73" i="42"/>
  <c r="C73" i="42"/>
  <c r="B73" i="42"/>
  <c r="S70" i="42"/>
  <c r="R70" i="42"/>
  <c r="Q70" i="42"/>
  <c r="P70" i="42"/>
  <c r="O70" i="42"/>
  <c r="N70" i="42"/>
  <c r="M70" i="42"/>
  <c r="L70" i="42"/>
  <c r="K70" i="42"/>
  <c r="J70" i="42"/>
  <c r="I70" i="42"/>
  <c r="H70" i="42"/>
  <c r="G70" i="42"/>
  <c r="F70" i="42"/>
  <c r="E70" i="42"/>
  <c r="D70" i="42"/>
  <c r="C70" i="42"/>
  <c r="S69" i="42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S67" i="42"/>
  <c r="R67" i="42"/>
  <c r="Q67" i="42"/>
  <c r="P67" i="42"/>
  <c r="O67" i="42"/>
  <c r="N67" i="42"/>
  <c r="M67" i="42"/>
  <c r="L67" i="42"/>
  <c r="K67" i="42"/>
  <c r="J67" i="42"/>
  <c r="I67" i="42"/>
  <c r="H67" i="42"/>
  <c r="G67" i="42"/>
  <c r="F67" i="42"/>
  <c r="E67" i="42"/>
  <c r="D67" i="42"/>
  <c r="C67" i="42"/>
  <c r="S66" i="42"/>
  <c r="R66" i="42"/>
  <c r="Q66" i="42"/>
  <c r="P66" i="42"/>
  <c r="O66" i="42"/>
  <c r="N66" i="42"/>
  <c r="M66" i="42"/>
  <c r="L66" i="42"/>
  <c r="K66" i="42"/>
  <c r="J66" i="42"/>
  <c r="I66" i="42"/>
  <c r="H66" i="42"/>
  <c r="G66" i="42"/>
  <c r="F66" i="42"/>
  <c r="E66" i="42"/>
  <c r="D66" i="42"/>
  <c r="C66" i="42"/>
  <c r="S65" i="42"/>
  <c r="R65" i="42"/>
  <c r="Q65" i="42"/>
  <c r="P65" i="42"/>
  <c r="O65" i="42"/>
  <c r="N65" i="42"/>
  <c r="M65" i="42"/>
  <c r="L65" i="42"/>
  <c r="K65" i="42"/>
  <c r="J65" i="42"/>
  <c r="I65" i="42"/>
  <c r="H65" i="42"/>
  <c r="G65" i="42"/>
  <c r="F65" i="42"/>
  <c r="E65" i="42"/>
  <c r="D65" i="42"/>
  <c r="C65" i="42"/>
  <c r="D62" i="42"/>
  <c r="E62" i="42"/>
  <c r="F62" i="42"/>
  <c r="G62" i="42"/>
  <c r="H62" i="42"/>
  <c r="I62" i="42"/>
  <c r="J62" i="42"/>
  <c r="K62" i="42"/>
  <c r="L62" i="42"/>
  <c r="M62" i="42"/>
  <c r="N62" i="42"/>
  <c r="O62" i="42"/>
  <c r="P62" i="42"/>
  <c r="Q62" i="42"/>
  <c r="R62" i="42"/>
  <c r="S62" i="42"/>
  <c r="V62" i="42"/>
  <c r="C62" i="42"/>
  <c r="D61" i="42"/>
  <c r="E61" i="42"/>
  <c r="F61" i="42"/>
  <c r="G61" i="42"/>
  <c r="H61" i="42"/>
  <c r="I61" i="42"/>
  <c r="J61" i="42"/>
  <c r="K61" i="42"/>
  <c r="L61" i="42"/>
  <c r="M61" i="42"/>
  <c r="N61" i="42"/>
  <c r="O61" i="42"/>
  <c r="P61" i="42"/>
  <c r="Q61" i="42"/>
  <c r="R61" i="42"/>
  <c r="S61" i="42"/>
  <c r="V61" i="42"/>
  <c r="C61" i="42"/>
  <c r="D60" i="42"/>
  <c r="E60" i="42"/>
  <c r="F60" i="42"/>
  <c r="G60" i="42"/>
  <c r="H60" i="42"/>
  <c r="I60" i="42"/>
  <c r="J60" i="42"/>
  <c r="K60" i="42"/>
  <c r="L60" i="42"/>
  <c r="M60" i="42"/>
  <c r="N60" i="42"/>
  <c r="O60" i="42"/>
  <c r="P60" i="42"/>
  <c r="Q60" i="42"/>
  <c r="R60" i="42"/>
  <c r="S60" i="42"/>
  <c r="V60" i="42"/>
  <c r="C60" i="42"/>
  <c r="D59" i="42"/>
  <c r="E59" i="42"/>
  <c r="F59" i="42"/>
  <c r="G59" i="42"/>
  <c r="H59" i="42"/>
  <c r="I59" i="42"/>
  <c r="J59" i="42"/>
  <c r="K59" i="42"/>
  <c r="L59" i="42"/>
  <c r="M59" i="42"/>
  <c r="N59" i="42"/>
  <c r="O59" i="42"/>
  <c r="P59" i="42"/>
  <c r="Q59" i="42"/>
  <c r="R59" i="42"/>
  <c r="S59" i="42"/>
  <c r="V59" i="42"/>
  <c r="C59" i="42"/>
  <c r="D58" i="42"/>
  <c r="E58" i="42"/>
  <c r="F58" i="42"/>
  <c r="G58" i="42"/>
  <c r="H58" i="42"/>
  <c r="I58" i="42"/>
  <c r="J58" i="42"/>
  <c r="K58" i="42"/>
  <c r="L58" i="42"/>
  <c r="M58" i="42"/>
  <c r="N58" i="42"/>
  <c r="O58" i="42"/>
  <c r="P58" i="42"/>
  <c r="Q58" i="42"/>
  <c r="R58" i="42"/>
  <c r="S58" i="42"/>
  <c r="V58" i="42"/>
  <c r="C58" i="42"/>
  <c r="D57" i="42"/>
  <c r="E57" i="42"/>
  <c r="F57" i="42"/>
  <c r="G57" i="42"/>
  <c r="H57" i="42"/>
  <c r="I57" i="42"/>
  <c r="J57" i="42"/>
  <c r="K57" i="42"/>
  <c r="L57" i="42"/>
  <c r="M57" i="42"/>
  <c r="N57" i="42"/>
  <c r="O57" i="42"/>
  <c r="P57" i="42"/>
  <c r="Q57" i="42"/>
  <c r="R57" i="42"/>
  <c r="S57" i="42"/>
  <c r="V57" i="42"/>
  <c r="C57" i="42"/>
  <c r="F53" i="42"/>
  <c r="E53" i="42"/>
  <c r="D53" i="42"/>
  <c r="C53" i="42"/>
  <c r="B53" i="42"/>
  <c r="AU25" i="42"/>
  <c r="B25" i="42"/>
  <c r="AX25" i="42"/>
  <c r="E25" i="42"/>
  <c r="BA25" i="42"/>
  <c r="H25" i="42"/>
  <c r="F52" i="42"/>
  <c r="AL25" i="42"/>
  <c r="AO25" i="42"/>
  <c r="AR25" i="42"/>
  <c r="E52" i="42"/>
  <c r="AC25" i="42"/>
  <c r="AF25" i="42"/>
  <c r="AI25" i="42"/>
  <c r="D52" i="42"/>
  <c r="T25" i="42"/>
  <c r="W25" i="42"/>
  <c r="Z25" i="42"/>
  <c r="C52" i="42"/>
  <c r="K25" i="42"/>
  <c r="N25" i="42"/>
  <c r="Q25" i="42"/>
  <c r="B52" i="42"/>
  <c r="F51" i="42"/>
  <c r="E51" i="42"/>
  <c r="D51" i="42"/>
  <c r="C51" i="42"/>
  <c r="B51" i="42"/>
  <c r="S48" i="42"/>
  <c r="R48" i="42"/>
  <c r="Q48" i="42"/>
  <c r="P48" i="42"/>
  <c r="O48" i="42"/>
  <c r="N48" i="42"/>
  <c r="M48" i="42"/>
  <c r="L48" i="42"/>
  <c r="K48" i="42"/>
  <c r="J48" i="42"/>
  <c r="I48" i="42"/>
  <c r="H48" i="42"/>
  <c r="G48" i="42"/>
  <c r="F48" i="42"/>
  <c r="E48" i="42"/>
  <c r="D48" i="42"/>
  <c r="C48" i="42"/>
  <c r="S47" i="42"/>
  <c r="R47" i="42"/>
  <c r="Q47" i="42"/>
  <c r="P47" i="42"/>
  <c r="O47" i="42"/>
  <c r="N47" i="42"/>
  <c r="M47" i="42"/>
  <c r="L47" i="42"/>
  <c r="K47" i="42"/>
  <c r="J47" i="42"/>
  <c r="I47" i="42"/>
  <c r="H47" i="42"/>
  <c r="G47" i="42"/>
  <c r="F47" i="42"/>
  <c r="E47" i="42"/>
  <c r="D47" i="42"/>
  <c r="C47" i="42"/>
  <c r="S46" i="42"/>
  <c r="R46" i="42"/>
  <c r="Q46" i="42"/>
  <c r="P46" i="42"/>
  <c r="O46" i="42"/>
  <c r="N46" i="42"/>
  <c r="M46" i="42"/>
  <c r="L46" i="42"/>
  <c r="K46" i="42"/>
  <c r="J46" i="42"/>
  <c r="I46" i="42"/>
  <c r="H46" i="42"/>
  <c r="G46" i="42"/>
  <c r="F46" i="42"/>
  <c r="E46" i="42"/>
  <c r="D46" i="42"/>
  <c r="C46" i="42"/>
  <c r="S45" i="42"/>
  <c r="R45" i="42"/>
  <c r="Q45" i="42"/>
  <c r="P45" i="42"/>
  <c r="O45" i="42"/>
  <c r="N45" i="42"/>
  <c r="M45" i="42"/>
  <c r="L45" i="42"/>
  <c r="K45" i="42"/>
  <c r="J45" i="42"/>
  <c r="I45" i="42"/>
  <c r="H45" i="42"/>
  <c r="G45" i="42"/>
  <c r="F45" i="42"/>
  <c r="E45" i="42"/>
  <c r="D45" i="42"/>
  <c r="C45" i="42"/>
  <c r="S44" i="42"/>
  <c r="R44" i="42"/>
  <c r="Q44" i="42"/>
  <c r="P44" i="42"/>
  <c r="O44" i="42"/>
  <c r="N44" i="42"/>
  <c r="M44" i="42"/>
  <c r="L44" i="42"/>
  <c r="K44" i="42"/>
  <c r="J44" i="42"/>
  <c r="I44" i="42"/>
  <c r="H44" i="42"/>
  <c r="G44" i="42"/>
  <c r="F44" i="42"/>
  <c r="E44" i="42"/>
  <c r="D44" i="42"/>
  <c r="C44" i="42"/>
  <c r="S43" i="42"/>
  <c r="R43" i="42"/>
  <c r="Q43" i="42"/>
  <c r="P43" i="42"/>
  <c r="O43" i="42"/>
  <c r="N43" i="42"/>
  <c r="M43" i="42"/>
  <c r="L43" i="42"/>
  <c r="K43" i="42"/>
  <c r="J43" i="42"/>
  <c r="I43" i="42"/>
  <c r="H43" i="42"/>
  <c r="G43" i="42"/>
  <c r="F43" i="42"/>
  <c r="E43" i="42"/>
  <c r="D43" i="42"/>
  <c r="C43" i="42"/>
  <c r="D39" i="42"/>
  <c r="E39" i="42"/>
  <c r="F39" i="42"/>
  <c r="G39" i="42"/>
  <c r="H39" i="42"/>
  <c r="I39" i="42"/>
  <c r="J39" i="42"/>
  <c r="K39" i="42"/>
  <c r="L39" i="42"/>
  <c r="M39" i="42"/>
  <c r="N39" i="42"/>
  <c r="O39" i="42"/>
  <c r="P39" i="42"/>
  <c r="Q39" i="42"/>
  <c r="R39" i="42"/>
  <c r="S39" i="42"/>
  <c r="V39" i="42"/>
  <c r="C39" i="42"/>
  <c r="D38" i="42"/>
  <c r="E38" i="42"/>
  <c r="F38" i="42"/>
  <c r="G38" i="42"/>
  <c r="H38" i="42"/>
  <c r="I38" i="42"/>
  <c r="J38" i="42"/>
  <c r="K38" i="42"/>
  <c r="L38" i="42"/>
  <c r="M38" i="42"/>
  <c r="N38" i="42"/>
  <c r="O38" i="42"/>
  <c r="P38" i="42"/>
  <c r="Q38" i="42"/>
  <c r="R38" i="42"/>
  <c r="S38" i="42"/>
  <c r="V38" i="42"/>
  <c r="C38" i="42"/>
  <c r="D37" i="42"/>
  <c r="E37" i="42"/>
  <c r="F37" i="42"/>
  <c r="G37" i="42"/>
  <c r="H37" i="42"/>
  <c r="I37" i="42"/>
  <c r="J37" i="42"/>
  <c r="K37" i="42"/>
  <c r="L37" i="42"/>
  <c r="M37" i="42"/>
  <c r="N37" i="42"/>
  <c r="O37" i="42"/>
  <c r="P37" i="42"/>
  <c r="Q37" i="42"/>
  <c r="R37" i="42"/>
  <c r="S37" i="42"/>
  <c r="V37" i="42"/>
  <c r="C37" i="42"/>
  <c r="D36" i="42"/>
  <c r="E36" i="42"/>
  <c r="F36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V36" i="42"/>
  <c r="C36" i="42"/>
  <c r="D35" i="42"/>
  <c r="E35" i="42"/>
  <c r="F35" i="42"/>
  <c r="G35" i="42"/>
  <c r="H35" i="42"/>
  <c r="I35" i="42"/>
  <c r="J35" i="42"/>
  <c r="K35" i="42"/>
  <c r="L35" i="42"/>
  <c r="M35" i="42"/>
  <c r="N35" i="42"/>
  <c r="O35" i="42"/>
  <c r="P35" i="42"/>
  <c r="Q35" i="42"/>
  <c r="R35" i="42"/>
  <c r="S35" i="42"/>
  <c r="V35" i="42"/>
  <c r="C35" i="42"/>
  <c r="D34" i="42"/>
  <c r="E34" i="42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V34" i="42"/>
  <c r="C34" i="42"/>
  <c r="AW25" i="41"/>
  <c r="D25" i="41"/>
  <c r="AZ25" i="41"/>
  <c r="G25" i="41"/>
  <c r="BC25" i="41"/>
  <c r="J25" i="41"/>
  <c r="F96" i="41"/>
  <c r="AN25" i="41"/>
  <c r="AQ25" i="41"/>
  <c r="AT25" i="41"/>
  <c r="E96" i="41"/>
  <c r="AE25" i="41"/>
  <c r="AH25" i="41"/>
  <c r="AK25" i="41"/>
  <c r="D96" i="41"/>
  <c r="V25" i="41"/>
  <c r="Y25" i="41"/>
  <c r="AB25" i="41"/>
  <c r="C96" i="41"/>
  <c r="M25" i="41"/>
  <c r="P25" i="41"/>
  <c r="S25" i="41"/>
  <c r="B96" i="41"/>
  <c r="F95" i="41"/>
  <c r="E95" i="41"/>
  <c r="D95" i="41"/>
  <c r="C95" i="41"/>
  <c r="B95" i="41"/>
  <c r="S92" i="41"/>
  <c r="R92" i="41"/>
  <c r="Q92" i="41"/>
  <c r="P92" i="41"/>
  <c r="O92" i="41"/>
  <c r="N92" i="41"/>
  <c r="M92" i="41"/>
  <c r="L92" i="41"/>
  <c r="K92" i="41"/>
  <c r="J92" i="41"/>
  <c r="I92" i="41"/>
  <c r="H92" i="41"/>
  <c r="G92" i="41"/>
  <c r="F92" i="41"/>
  <c r="E92" i="41"/>
  <c r="D92" i="41"/>
  <c r="C92" i="41"/>
  <c r="S91" i="41"/>
  <c r="R91" i="41"/>
  <c r="Q91" i="41"/>
  <c r="P91" i="41"/>
  <c r="O91" i="41"/>
  <c r="N91" i="41"/>
  <c r="M91" i="41"/>
  <c r="L91" i="41"/>
  <c r="K91" i="41"/>
  <c r="J91" i="41"/>
  <c r="I91" i="41"/>
  <c r="H91" i="41"/>
  <c r="G91" i="41"/>
  <c r="F91" i="41"/>
  <c r="E91" i="41"/>
  <c r="D91" i="41"/>
  <c r="C91" i="41"/>
  <c r="S90" i="41"/>
  <c r="R90" i="41"/>
  <c r="Q90" i="41"/>
  <c r="P90" i="41"/>
  <c r="O90" i="41"/>
  <c r="N90" i="41"/>
  <c r="M90" i="41"/>
  <c r="L90" i="41"/>
  <c r="K90" i="41"/>
  <c r="J90" i="41"/>
  <c r="I90" i="41"/>
  <c r="H90" i="41"/>
  <c r="G90" i="41"/>
  <c r="F90" i="41"/>
  <c r="E90" i="41"/>
  <c r="D90" i="41"/>
  <c r="C90" i="41"/>
  <c r="S89" i="41"/>
  <c r="R89" i="41"/>
  <c r="Q89" i="41"/>
  <c r="P89" i="41"/>
  <c r="O89" i="41"/>
  <c r="N89" i="41"/>
  <c r="M89" i="41"/>
  <c r="L89" i="41"/>
  <c r="K89" i="41"/>
  <c r="J89" i="41"/>
  <c r="I89" i="41"/>
  <c r="H89" i="41"/>
  <c r="G89" i="41"/>
  <c r="F89" i="41"/>
  <c r="E89" i="41"/>
  <c r="D89" i="41"/>
  <c r="C89" i="41"/>
  <c r="S88" i="41"/>
  <c r="R88" i="41"/>
  <c r="Q88" i="41"/>
  <c r="P88" i="41"/>
  <c r="O88" i="41"/>
  <c r="N88" i="41"/>
  <c r="M88" i="41"/>
  <c r="L88" i="41"/>
  <c r="K88" i="41"/>
  <c r="J88" i="41"/>
  <c r="I88" i="41"/>
  <c r="H88" i="41"/>
  <c r="G88" i="41"/>
  <c r="F88" i="41"/>
  <c r="E88" i="41"/>
  <c r="D88" i="41"/>
  <c r="C88" i="41"/>
  <c r="S87" i="41"/>
  <c r="R87" i="41"/>
  <c r="Q87" i="41"/>
  <c r="P87" i="41"/>
  <c r="O87" i="41"/>
  <c r="N87" i="41"/>
  <c r="M87" i="41"/>
  <c r="L87" i="41"/>
  <c r="K87" i="41"/>
  <c r="J87" i="41"/>
  <c r="I87" i="41"/>
  <c r="H87" i="41"/>
  <c r="G87" i="41"/>
  <c r="F87" i="41"/>
  <c r="E87" i="41"/>
  <c r="D87" i="41"/>
  <c r="C87" i="41"/>
  <c r="D84" i="41"/>
  <c r="E84" i="41"/>
  <c r="F84" i="41"/>
  <c r="G84" i="41"/>
  <c r="H84" i="41"/>
  <c r="I84" i="41"/>
  <c r="J84" i="41"/>
  <c r="K84" i="41"/>
  <c r="L84" i="41"/>
  <c r="M84" i="41"/>
  <c r="N84" i="41"/>
  <c r="O84" i="41"/>
  <c r="P84" i="41"/>
  <c r="Q84" i="41"/>
  <c r="R84" i="41"/>
  <c r="S84" i="41"/>
  <c r="V84" i="41"/>
  <c r="C84" i="41"/>
  <c r="D83" i="41"/>
  <c r="E83" i="41"/>
  <c r="F83" i="41"/>
  <c r="G83" i="41"/>
  <c r="H83" i="41"/>
  <c r="I83" i="41"/>
  <c r="J83" i="41"/>
  <c r="K83" i="41"/>
  <c r="L83" i="41"/>
  <c r="M83" i="41"/>
  <c r="N83" i="41"/>
  <c r="O83" i="41"/>
  <c r="P83" i="41"/>
  <c r="Q83" i="41"/>
  <c r="R83" i="41"/>
  <c r="S83" i="41"/>
  <c r="V83" i="41"/>
  <c r="C83" i="41"/>
  <c r="D82" i="41"/>
  <c r="E82" i="41"/>
  <c r="F82" i="41"/>
  <c r="G82" i="41"/>
  <c r="H82" i="41"/>
  <c r="I82" i="41"/>
  <c r="J82" i="41"/>
  <c r="K82" i="41"/>
  <c r="L82" i="41"/>
  <c r="M82" i="41"/>
  <c r="N82" i="41"/>
  <c r="O82" i="41"/>
  <c r="P82" i="41"/>
  <c r="Q82" i="41"/>
  <c r="R82" i="41"/>
  <c r="S82" i="41"/>
  <c r="V82" i="41"/>
  <c r="C82" i="41"/>
  <c r="D81" i="41"/>
  <c r="E81" i="41"/>
  <c r="F81" i="41"/>
  <c r="G81" i="41"/>
  <c r="H81" i="41"/>
  <c r="I81" i="41"/>
  <c r="J81" i="41"/>
  <c r="K81" i="41"/>
  <c r="L81" i="41"/>
  <c r="M81" i="41"/>
  <c r="N81" i="41"/>
  <c r="O81" i="41"/>
  <c r="P81" i="41"/>
  <c r="Q81" i="41"/>
  <c r="R81" i="41"/>
  <c r="S81" i="41"/>
  <c r="V81" i="41"/>
  <c r="C81" i="41"/>
  <c r="D80" i="41"/>
  <c r="E80" i="41"/>
  <c r="F80" i="41"/>
  <c r="G80" i="41"/>
  <c r="H80" i="41"/>
  <c r="I80" i="41"/>
  <c r="J80" i="41"/>
  <c r="K80" i="41"/>
  <c r="L80" i="41"/>
  <c r="M80" i="41"/>
  <c r="N80" i="41"/>
  <c r="O80" i="41"/>
  <c r="P80" i="41"/>
  <c r="Q80" i="41"/>
  <c r="R80" i="41"/>
  <c r="S80" i="41"/>
  <c r="V80" i="41"/>
  <c r="C80" i="41"/>
  <c r="D79" i="41"/>
  <c r="E79" i="41"/>
  <c r="F79" i="41"/>
  <c r="G79" i="41"/>
  <c r="H79" i="41"/>
  <c r="I79" i="41"/>
  <c r="J79" i="41"/>
  <c r="K79" i="41"/>
  <c r="L79" i="41"/>
  <c r="M79" i="41"/>
  <c r="N79" i="41"/>
  <c r="O79" i="41"/>
  <c r="P79" i="41"/>
  <c r="Q79" i="41"/>
  <c r="R79" i="41"/>
  <c r="S79" i="41"/>
  <c r="V79" i="41"/>
  <c r="C79" i="41"/>
  <c r="AV25" i="41"/>
  <c r="C25" i="41"/>
  <c r="AY25" i="41"/>
  <c r="F25" i="41"/>
  <c r="BB25" i="41"/>
  <c r="I25" i="41"/>
  <c r="F74" i="41"/>
  <c r="AM25" i="41"/>
  <c r="AP25" i="41"/>
  <c r="AS25" i="41"/>
  <c r="E74" i="41"/>
  <c r="AD25" i="41"/>
  <c r="AG25" i="41"/>
  <c r="AJ25" i="41"/>
  <c r="D74" i="41"/>
  <c r="U25" i="41"/>
  <c r="X25" i="41"/>
  <c r="AA25" i="41"/>
  <c r="C74" i="41"/>
  <c r="L25" i="41"/>
  <c r="O25" i="41"/>
  <c r="R25" i="41"/>
  <c r="B74" i="41"/>
  <c r="F73" i="41"/>
  <c r="E73" i="41"/>
  <c r="D73" i="41"/>
  <c r="C73" i="41"/>
  <c r="B73" i="41"/>
  <c r="S70" i="41"/>
  <c r="R70" i="41"/>
  <c r="Q70" i="41"/>
  <c r="P70" i="41"/>
  <c r="O70" i="41"/>
  <c r="N70" i="41"/>
  <c r="M70" i="41"/>
  <c r="L70" i="41"/>
  <c r="K70" i="41"/>
  <c r="J70" i="41"/>
  <c r="I70" i="41"/>
  <c r="H70" i="41"/>
  <c r="G70" i="41"/>
  <c r="F70" i="41"/>
  <c r="E70" i="41"/>
  <c r="D70" i="41"/>
  <c r="C70" i="41"/>
  <c r="S69" i="4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S67" i="41"/>
  <c r="R67" i="41"/>
  <c r="Q67" i="41"/>
  <c r="P67" i="41"/>
  <c r="O67" i="41"/>
  <c r="N67" i="41"/>
  <c r="M67" i="41"/>
  <c r="L67" i="41"/>
  <c r="K67" i="41"/>
  <c r="J67" i="41"/>
  <c r="I67" i="41"/>
  <c r="H67" i="41"/>
  <c r="G67" i="41"/>
  <c r="F67" i="41"/>
  <c r="E67" i="41"/>
  <c r="D67" i="41"/>
  <c r="C67" i="41"/>
  <c r="S66" i="41"/>
  <c r="R66" i="41"/>
  <c r="Q66" i="41"/>
  <c r="P66" i="41"/>
  <c r="O66" i="41"/>
  <c r="N66" i="41"/>
  <c r="M66" i="41"/>
  <c r="L66" i="41"/>
  <c r="K66" i="41"/>
  <c r="J66" i="41"/>
  <c r="I66" i="41"/>
  <c r="H66" i="41"/>
  <c r="G66" i="41"/>
  <c r="F66" i="41"/>
  <c r="E66" i="41"/>
  <c r="D66" i="41"/>
  <c r="C66" i="41"/>
  <c r="S65" i="41"/>
  <c r="R65" i="41"/>
  <c r="Q65" i="41"/>
  <c r="P65" i="41"/>
  <c r="O65" i="41"/>
  <c r="N65" i="41"/>
  <c r="M65" i="41"/>
  <c r="L65" i="41"/>
  <c r="K65" i="41"/>
  <c r="J65" i="41"/>
  <c r="I65" i="41"/>
  <c r="H65" i="41"/>
  <c r="G65" i="41"/>
  <c r="F65" i="41"/>
  <c r="E65" i="41"/>
  <c r="D65" i="41"/>
  <c r="C65" i="41"/>
  <c r="D62" i="41"/>
  <c r="E62" i="41"/>
  <c r="F62" i="41"/>
  <c r="G62" i="41"/>
  <c r="H62" i="41"/>
  <c r="I62" i="41"/>
  <c r="J62" i="41"/>
  <c r="K62" i="41"/>
  <c r="L62" i="41"/>
  <c r="M62" i="41"/>
  <c r="N62" i="41"/>
  <c r="O62" i="41"/>
  <c r="P62" i="41"/>
  <c r="Q62" i="41"/>
  <c r="R62" i="41"/>
  <c r="S62" i="41"/>
  <c r="V62" i="41"/>
  <c r="C62" i="41"/>
  <c r="D61" i="41"/>
  <c r="E61" i="41"/>
  <c r="F61" i="41"/>
  <c r="G61" i="41"/>
  <c r="H61" i="41"/>
  <c r="I61" i="41"/>
  <c r="J61" i="41"/>
  <c r="K61" i="41"/>
  <c r="L61" i="41"/>
  <c r="M61" i="41"/>
  <c r="N61" i="41"/>
  <c r="O61" i="41"/>
  <c r="P61" i="41"/>
  <c r="Q61" i="41"/>
  <c r="R61" i="41"/>
  <c r="S61" i="41"/>
  <c r="V61" i="41"/>
  <c r="C61" i="41"/>
  <c r="D60" i="41"/>
  <c r="E60" i="41"/>
  <c r="F60" i="41"/>
  <c r="G60" i="41"/>
  <c r="H60" i="41"/>
  <c r="I60" i="41"/>
  <c r="J60" i="41"/>
  <c r="K60" i="41"/>
  <c r="L60" i="41"/>
  <c r="M60" i="41"/>
  <c r="N60" i="41"/>
  <c r="O60" i="41"/>
  <c r="P60" i="41"/>
  <c r="Q60" i="41"/>
  <c r="R60" i="41"/>
  <c r="S60" i="41"/>
  <c r="V60" i="41"/>
  <c r="C60" i="41"/>
  <c r="D59" i="41"/>
  <c r="E59" i="41"/>
  <c r="F59" i="41"/>
  <c r="G59" i="41"/>
  <c r="H59" i="41"/>
  <c r="I59" i="41"/>
  <c r="J59" i="41"/>
  <c r="K59" i="41"/>
  <c r="L59" i="41"/>
  <c r="M59" i="41"/>
  <c r="N59" i="41"/>
  <c r="O59" i="41"/>
  <c r="P59" i="41"/>
  <c r="Q59" i="41"/>
  <c r="R59" i="41"/>
  <c r="S59" i="41"/>
  <c r="V59" i="41"/>
  <c r="C59" i="41"/>
  <c r="D58" i="41"/>
  <c r="E58" i="41"/>
  <c r="F58" i="41"/>
  <c r="G58" i="41"/>
  <c r="H58" i="41"/>
  <c r="I58" i="41"/>
  <c r="J58" i="41"/>
  <c r="K58" i="41"/>
  <c r="L58" i="41"/>
  <c r="M58" i="41"/>
  <c r="N58" i="41"/>
  <c r="O58" i="41"/>
  <c r="P58" i="41"/>
  <c r="Q58" i="41"/>
  <c r="R58" i="41"/>
  <c r="S58" i="41"/>
  <c r="V58" i="41"/>
  <c r="C58" i="41"/>
  <c r="D57" i="41"/>
  <c r="E57" i="41"/>
  <c r="F57" i="41"/>
  <c r="G57" i="41"/>
  <c r="H57" i="41"/>
  <c r="I57" i="41"/>
  <c r="J57" i="41"/>
  <c r="K57" i="41"/>
  <c r="L57" i="41"/>
  <c r="M57" i="41"/>
  <c r="N57" i="41"/>
  <c r="O57" i="41"/>
  <c r="P57" i="41"/>
  <c r="Q57" i="41"/>
  <c r="R57" i="41"/>
  <c r="S57" i="41"/>
  <c r="V57" i="41"/>
  <c r="C57" i="41"/>
  <c r="F53" i="41"/>
  <c r="E53" i="41"/>
  <c r="D53" i="41"/>
  <c r="C53" i="41"/>
  <c r="B53" i="41"/>
  <c r="AU25" i="41"/>
  <c r="B25" i="41"/>
  <c r="AX25" i="41"/>
  <c r="E25" i="41"/>
  <c r="BA25" i="41"/>
  <c r="H25" i="41"/>
  <c r="F52" i="41"/>
  <c r="AL25" i="41"/>
  <c r="AO25" i="41"/>
  <c r="AR25" i="41"/>
  <c r="E52" i="41"/>
  <c r="AC25" i="41"/>
  <c r="AF25" i="41"/>
  <c r="AI25" i="41"/>
  <c r="D52" i="41"/>
  <c r="T25" i="41"/>
  <c r="W25" i="41"/>
  <c r="Z25" i="41"/>
  <c r="C52" i="41"/>
  <c r="K25" i="41"/>
  <c r="N25" i="41"/>
  <c r="Q25" i="41"/>
  <c r="B52" i="41"/>
  <c r="F51" i="41"/>
  <c r="E51" i="41"/>
  <c r="D51" i="41"/>
  <c r="C51" i="41"/>
  <c r="B51" i="41"/>
  <c r="S48" i="41"/>
  <c r="R48" i="41"/>
  <c r="Q48" i="41"/>
  <c r="P48" i="41"/>
  <c r="O48" i="41"/>
  <c r="N48" i="41"/>
  <c r="M48" i="41"/>
  <c r="L48" i="41"/>
  <c r="K48" i="41"/>
  <c r="J48" i="41"/>
  <c r="I48" i="41"/>
  <c r="H48" i="41"/>
  <c r="G48" i="41"/>
  <c r="F48" i="41"/>
  <c r="E48" i="41"/>
  <c r="D48" i="41"/>
  <c r="C48" i="41"/>
  <c r="S47" i="41"/>
  <c r="R47" i="41"/>
  <c r="Q47" i="41"/>
  <c r="P47" i="41"/>
  <c r="O47" i="41"/>
  <c r="N47" i="41"/>
  <c r="M47" i="41"/>
  <c r="L47" i="41"/>
  <c r="K47" i="41"/>
  <c r="J47" i="41"/>
  <c r="I47" i="41"/>
  <c r="H47" i="41"/>
  <c r="G47" i="41"/>
  <c r="F47" i="41"/>
  <c r="E47" i="41"/>
  <c r="D47" i="41"/>
  <c r="C47" i="41"/>
  <c r="S46" i="41"/>
  <c r="R46" i="41"/>
  <c r="Q46" i="41"/>
  <c r="P46" i="41"/>
  <c r="O46" i="41"/>
  <c r="N46" i="41"/>
  <c r="M46" i="41"/>
  <c r="L46" i="41"/>
  <c r="K46" i="41"/>
  <c r="J46" i="41"/>
  <c r="I46" i="41"/>
  <c r="H46" i="41"/>
  <c r="G46" i="41"/>
  <c r="F46" i="41"/>
  <c r="E46" i="41"/>
  <c r="D46" i="41"/>
  <c r="C46" i="41"/>
  <c r="S45" i="41"/>
  <c r="R45" i="41"/>
  <c r="Q45" i="41"/>
  <c r="P45" i="41"/>
  <c r="O45" i="41"/>
  <c r="N45" i="41"/>
  <c r="M45" i="41"/>
  <c r="L45" i="41"/>
  <c r="K45" i="41"/>
  <c r="J45" i="41"/>
  <c r="I45" i="41"/>
  <c r="H45" i="41"/>
  <c r="G45" i="41"/>
  <c r="F45" i="41"/>
  <c r="E45" i="41"/>
  <c r="D45" i="41"/>
  <c r="C45" i="41"/>
  <c r="S44" i="41"/>
  <c r="R44" i="41"/>
  <c r="Q44" i="41"/>
  <c r="P44" i="41"/>
  <c r="O44" i="41"/>
  <c r="N44" i="41"/>
  <c r="M44" i="41"/>
  <c r="L44" i="41"/>
  <c r="K44" i="41"/>
  <c r="J44" i="41"/>
  <c r="I44" i="41"/>
  <c r="H44" i="41"/>
  <c r="G44" i="41"/>
  <c r="F44" i="41"/>
  <c r="E44" i="41"/>
  <c r="D44" i="41"/>
  <c r="C44" i="41"/>
  <c r="S43" i="41"/>
  <c r="R43" i="41"/>
  <c r="Q43" i="41"/>
  <c r="P43" i="41"/>
  <c r="O43" i="41"/>
  <c r="N43" i="41"/>
  <c r="M43" i="41"/>
  <c r="L43" i="41"/>
  <c r="K43" i="41"/>
  <c r="J43" i="41"/>
  <c r="I43" i="41"/>
  <c r="H43" i="41"/>
  <c r="G43" i="41"/>
  <c r="F43" i="41"/>
  <c r="E43" i="41"/>
  <c r="D43" i="41"/>
  <c r="C43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V39" i="41"/>
  <c r="C39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V38" i="41"/>
  <c r="C38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V37" i="41"/>
  <c r="C37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V36" i="41"/>
  <c r="C36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V35" i="41"/>
  <c r="C35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V34" i="41"/>
  <c r="C34" i="41"/>
  <c r="AW25" i="40"/>
  <c r="D25" i="40"/>
  <c r="AZ25" i="40"/>
  <c r="G25" i="40"/>
  <c r="BC25" i="40"/>
  <c r="J25" i="40"/>
  <c r="F96" i="40"/>
  <c r="AN25" i="40"/>
  <c r="AQ25" i="40"/>
  <c r="AT25" i="40"/>
  <c r="E96" i="40"/>
  <c r="AE25" i="40"/>
  <c r="AH25" i="40"/>
  <c r="AK25" i="40"/>
  <c r="D96" i="40"/>
  <c r="V25" i="40"/>
  <c r="Y25" i="40"/>
  <c r="AB25" i="40"/>
  <c r="C96" i="40"/>
  <c r="M25" i="40"/>
  <c r="P25" i="40"/>
  <c r="S25" i="40"/>
  <c r="B96" i="40"/>
  <c r="F95" i="40"/>
  <c r="E95" i="40"/>
  <c r="D95" i="40"/>
  <c r="C95" i="40"/>
  <c r="B95" i="40"/>
  <c r="S92" i="40"/>
  <c r="R92" i="40"/>
  <c r="Q92" i="40"/>
  <c r="P92" i="40"/>
  <c r="O92" i="40"/>
  <c r="N92" i="40"/>
  <c r="M92" i="40"/>
  <c r="L92" i="40"/>
  <c r="K92" i="40"/>
  <c r="J92" i="40"/>
  <c r="I92" i="40"/>
  <c r="H92" i="40"/>
  <c r="G92" i="40"/>
  <c r="F92" i="40"/>
  <c r="E92" i="40"/>
  <c r="D92" i="40"/>
  <c r="C92" i="40"/>
  <c r="S91" i="40"/>
  <c r="R91" i="40"/>
  <c r="Q91" i="40"/>
  <c r="P91" i="40"/>
  <c r="O91" i="40"/>
  <c r="N91" i="40"/>
  <c r="M91" i="40"/>
  <c r="L91" i="40"/>
  <c r="K91" i="40"/>
  <c r="J91" i="40"/>
  <c r="I91" i="40"/>
  <c r="H91" i="40"/>
  <c r="G91" i="40"/>
  <c r="F91" i="40"/>
  <c r="E91" i="40"/>
  <c r="D91" i="40"/>
  <c r="C91" i="40"/>
  <c r="S90" i="40"/>
  <c r="R90" i="40"/>
  <c r="Q90" i="40"/>
  <c r="P90" i="40"/>
  <c r="O90" i="40"/>
  <c r="N90" i="40"/>
  <c r="M90" i="40"/>
  <c r="L90" i="40"/>
  <c r="K90" i="40"/>
  <c r="J90" i="40"/>
  <c r="I90" i="40"/>
  <c r="H90" i="40"/>
  <c r="G90" i="40"/>
  <c r="F90" i="40"/>
  <c r="E90" i="40"/>
  <c r="D90" i="40"/>
  <c r="C90" i="40"/>
  <c r="S89" i="40"/>
  <c r="R89" i="40"/>
  <c r="Q89" i="40"/>
  <c r="P89" i="40"/>
  <c r="O89" i="40"/>
  <c r="N89" i="40"/>
  <c r="M89" i="40"/>
  <c r="L89" i="40"/>
  <c r="K89" i="40"/>
  <c r="J89" i="40"/>
  <c r="I89" i="40"/>
  <c r="H89" i="40"/>
  <c r="G89" i="40"/>
  <c r="F89" i="40"/>
  <c r="E89" i="40"/>
  <c r="D89" i="40"/>
  <c r="C89" i="40"/>
  <c r="S88" i="40"/>
  <c r="R88" i="40"/>
  <c r="Q88" i="40"/>
  <c r="P88" i="40"/>
  <c r="O88" i="40"/>
  <c r="N88" i="40"/>
  <c r="M88" i="40"/>
  <c r="L88" i="40"/>
  <c r="K88" i="40"/>
  <c r="J88" i="40"/>
  <c r="I88" i="40"/>
  <c r="H88" i="40"/>
  <c r="G88" i="40"/>
  <c r="F88" i="40"/>
  <c r="E88" i="40"/>
  <c r="D88" i="40"/>
  <c r="C88" i="40"/>
  <c r="S87" i="40"/>
  <c r="R87" i="40"/>
  <c r="Q87" i="40"/>
  <c r="P87" i="40"/>
  <c r="O87" i="40"/>
  <c r="N87" i="40"/>
  <c r="M87" i="40"/>
  <c r="L87" i="40"/>
  <c r="K87" i="40"/>
  <c r="J87" i="40"/>
  <c r="I87" i="40"/>
  <c r="H87" i="40"/>
  <c r="G87" i="40"/>
  <c r="F87" i="40"/>
  <c r="E87" i="40"/>
  <c r="D87" i="40"/>
  <c r="C87" i="40"/>
  <c r="D84" i="40"/>
  <c r="E84" i="40"/>
  <c r="F84" i="40"/>
  <c r="G84" i="40"/>
  <c r="H84" i="40"/>
  <c r="I84" i="40"/>
  <c r="J84" i="40"/>
  <c r="K84" i="40"/>
  <c r="L84" i="40"/>
  <c r="M84" i="40"/>
  <c r="N84" i="40"/>
  <c r="O84" i="40"/>
  <c r="P84" i="40"/>
  <c r="Q84" i="40"/>
  <c r="R84" i="40"/>
  <c r="S84" i="40"/>
  <c r="V84" i="40"/>
  <c r="C84" i="40"/>
  <c r="D83" i="40"/>
  <c r="E83" i="40"/>
  <c r="F83" i="40"/>
  <c r="G83" i="40"/>
  <c r="H83" i="40"/>
  <c r="I83" i="40"/>
  <c r="J83" i="40"/>
  <c r="K83" i="40"/>
  <c r="L83" i="40"/>
  <c r="M83" i="40"/>
  <c r="N83" i="40"/>
  <c r="O83" i="40"/>
  <c r="P83" i="40"/>
  <c r="Q83" i="40"/>
  <c r="R83" i="40"/>
  <c r="S83" i="40"/>
  <c r="V83" i="40"/>
  <c r="C83" i="40"/>
  <c r="D82" i="40"/>
  <c r="E82" i="40"/>
  <c r="F82" i="40"/>
  <c r="G82" i="40"/>
  <c r="H82" i="40"/>
  <c r="I82" i="40"/>
  <c r="J82" i="40"/>
  <c r="K82" i="40"/>
  <c r="L82" i="40"/>
  <c r="M82" i="40"/>
  <c r="N82" i="40"/>
  <c r="O82" i="40"/>
  <c r="P82" i="40"/>
  <c r="Q82" i="40"/>
  <c r="R82" i="40"/>
  <c r="S82" i="40"/>
  <c r="V82" i="40"/>
  <c r="C82" i="40"/>
  <c r="D81" i="40"/>
  <c r="E81" i="40"/>
  <c r="F81" i="40"/>
  <c r="G81" i="40"/>
  <c r="H81" i="40"/>
  <c r="I81" i="40"/>
  <c r="J81" i="40"/>
  <c r="K81" i="40"/>
  <c r="L81" i="40"/>
  <c r="M81" i="40"/>
  <c r="N81" i="40"/>
  <c r="O81" i="40"/>
  <c r="P81" i="40"/>
  <c r="Q81" i="40"/>
  <c r="R81" i="40"/>
  <c r="S81" i="40"/>
  <c r="V81" i="40"/>
  <c r="C81" i="40"/>
  <c r="D80" i="40"/>
  <c r="E80" i="40"/>
  <c r="F80" i="40"/>
  <c r="G80" i="40"/>
  <c r="H80" i="40"/>
  <c r="I80" i="40"/>
  <c r="J80" i="40"/>
  <c r="K80" i="40"/>
  <c r="L80" i="40"/>
  <c r="M80" i="40"/>
  <c r="N80" i="40"/>
  <c r="O80" i="40"/>
  <c r="P80" i="40"/>
  <c r="Q80" i="40"/>
  <c r="R80" i="40"/>
  <c r="S80" i="40"/>
  <c r="V80" i="40"/>
  <c r="C80" i="40"/>
  <c r="D79" i="40"/>
  <c r="E79" i="40"/>
  <c r="F79" i="40"/>
  <c r="G79" i="40"/>
  <c r="H79" i="40"/>
  <c r="I79" i="40"/>
  <c r="J79" i="40"/>
  <c r="K79" i="40"/>
  <c r="L79" i="40"/>
  <c r="M79" i="40"/>
  <c r="N79" i="40"/>
  <c r="O79" i="40"/>
  <c r="P79" i="40"/>
  <c r="Q79" i="40"/>
  <c r="R79" i="40"/>
  <c r="S79" i="40"/>
  <c r="V79" i="40"/>
  <c r="C79" i="40"/>
  <c r="AV25" i="40"/>
  <c r="C25" i="40"/>
  <c r="AY25" i="40"/>
  <c r="F25" i="40"/>
  <c r="BB25" i="40"/>
  <c r="I25" i="40"/>
  <c r="F74" i="40"/>
  <c r="AM25" i="40"/>
  <c r="AP25" i="40"/>
  <c r="AS25" i="40"/>
  <c r="E74" i="40"/>
  <c r="AD25" i="40"/>
  <c r="AG25" i="40"/>
  <c r="AJ25" i="40"/>
  <c r="D74" i="40"/>
  <c r="U25" i="40"/>
  <c r="X25" i="40"/>
  <c r="AA25" i="40"/>
  <c r="C74" i="40"/>
  <c r="L25" i="40"/>
  <c r="O25" i="40"/>
  <c r="R25" i="40"/>
  <c r="B74" i="40"/>
  <c r="F73" i="40"/>
  <c r="E73" i="40"/>
  <c r="D73" i="40"/>
  <c r="C73" i="40"/>
  <c r="B73" i="40"/>
  <c r="S70" i="40"/>
  <c r="R70" i="40"/>
  <c r="Q70" i="40"/>
  <c r="P70" i="40"/>
  <c r="O70" i="40"/>
  <c r="N70" i="40"/>
  <c r="M70" i="40"/>
  <c r="L70" i="40"/>
  <c r="K70" i="40"/>
  <c r="J70" i="40"/>
  <c r="I70" i="40"/>
  <c r="H70" i="40"/>
  <c r="G70" i="40"/>
  <c r="F70" i="40"/>
  <c r="E70" i="40"/>
  <c r="D70" i="40"/>
  <c r="C70" i="40"/>
  <c r="S69" i="40"/>
  <c r="R69" i="40"/>
  <c r="Q69" i="40"/>
  <c r="P69" i="40"/>
  <c r="O69" i="40"/>
  <c r="N69" i="40"/>
  <c r="M69" i="40"/>
  <c r="L69" i="40"/>
  <c r="K69" i="40"/>
  <c r="J69" i="40"/>
  <c r="I69" i="40"/>
  <c r="H69" i="40"/>
  <c r="G69" i="40"/>
  <c r="F69" i="40"/>
  <c r="E69" i="40"/>
  <c r="D69" i="40"/>
  <c r="C69" i="40"/>
  <c r="S68" i="40"/>
  <c r="R68" i="40"/>
  <c r="Q68" i="40"/>
  <c r="P68" i="40"/>
  <c r="O68" i="40"/>
  <c r="N68" i="40"/>
  <c r="M68" i="40"/>
  <c r="L68" i="40"/>
  <c r="K68" i="40"/>
  <c r="J68" i="40"/>
  <c r="I68" i="40"/>
  <c r="H68" i="40"/>
  <c r="G68" i="40"/>
  <c r="F68" i="40"/>
  <c r="E68" i="40"/>
  <c r="D68" i="40"/>
  <c r="C68" i="40"/>
  <c r="S67" i="40"/>
  <c r="R67" i="40"/>
  <c r="Q67" i="40"/>
  <c r="P67" i="40"/>
  <c r="O67" i="40"/>
  <c r="N67" i="40"/>
  <c r="M67" i="40"/>
  <c r="L67" i="40"/>
  <c r="K67" i="40"/>
  <c r="J67" i="40"/>
  <c r="I67" i="40"/>
  <c r="H67" i="40"/>
  <c r="G67" i="40"/>
  <c r="F67" i="40"/>
  <c r="E67" i="40"/>
  <c r="D67" i="40"/>
  <c r="C67" i="40"/>
  <c r="S66" i="40"/>
  <c r="R66" i="40"/>
  <c r="Q66" i="40"/>
  <c r="P66" i="40"/>
  <c r="O66" i="40"/>
  <c r="N66" i="40"/>
  <c r="M66" i="40"/>
  <c r="L66" i="40"/>
  <c r="K66" i="40"/>
  <c r="J66" i="40"/>
  <c r="I66" i="40"/>
  <c r="H66" i="40"/>
  <c r="G66" i="40"/>
  <c r="F66" i="40"/>
  <c r="E66" i="40"/>
  <c r="D66" i="40"/>
  <c r="C66" i="40"/>
  <c r="S65" i="40"/>
  <c r="R65" i="40"/>
  <c r="Q65" i="40"/>
  <c r="P65" i="40"/>
  <c r="O65" i="40"/>
  <c r="N65" i="40"/>
  <c r="M65" i="40"/>
  <c r="L65" i="40"/>
  <c r="K65" i="40"/>
  <c r="J65" i="40"/>
  <c r="I65" i="40"/>
  <c r="H65" i="40"/>
  <c r="G65" i="40"/>
  <c r="F65" i="40"/>
  <c r="E65" i="40"/>
  <c r="D65" i="40"/>
  <c r="C65" i="40"/>
  <c r="D62" i="40"/>
  <c r="E62" i="40"/>
  <c r="F62" i="40"/>
  <c r="G62" i="40"/>
  <c r="H62" i="40"/>
  <c r="I62" i="40"/>
  <c r="J62" i="40"/>
  <c r="K62" i="40"/>
  <c r="L62" i="40"/>
  <c r="M62" i="40"/>
  <c r="N62" i="40"/>
  <c r="O62" i="40"/>
  <c r="P62" i="40"/>
  <c r="Q62" i="40"/>
  <c r="R62" i="40"/>
  <c r="S62" i="40"/>
  <c r="V62" i="40"/>
  <c r="C62" i="40"/>
  <c r="D61" i="40"/>
  <c r="E61" i="40"/>
  <c r="F61" i="40"/>
  <c r="G61" i="40"/>
  <c r="H61" i="40"/>
  <c r="I61" i="40"/>
  <c r="J61" i="40"/>
  <c r="K61" i="40"/>
  <c r="L61" i="40"/>
  <c r="M61" i="40"/>
  <c r="N61" i="40"/>
  <c r="O61" i="40"/>
  <c r="P61" i="40"/>
  <c r="Q61" i="40"/>
  <c r="R61" i="40"/>
  <c r="S61" i="40"/>
  <c r="V61" i="40"/>
  <c r="C61" i="40"/>
  <c r="D60" i="40"/>
  <c r="E60" i="40"/>
  <c r="F60" i="40"/>
  <c r="G60" i="40"/>
  <c r="H60" i="40"/>
  <c r="I60" i="40"/>
  <c r="J60" i="40"/>
  <c r="K60" i="40"/>
  <c r="L60" i="40"/>
  <c r="M60" i="40"/>
  <c r="N60" i="40"/>
  <c r="O60" i="40"/>
  <c r="P60" i="40"/>
  <c r="Q60" i="40"/>
  <c r="R60" i="40"/>
  <c r="S60" i="40"/>
  <c r="V60" i="40"/>
  <c r="C60" i="40"/>
  <c r="D59" i="40"/>
  <c r="E59" i="40"/>
  <c r="F59" i="40"/>
  <c r="G59" i="40"/>
  <c r="H59" i="40"/>
  <c r="I59" i="40"/>
  <c r="J59" i="40"/>
  <c r="K59" i="40"/>
  <c r="L59" i="40"/>
  <c r="M59" i="40"/>
  <c r="N59" i="40"/>
  <c r="O59" i="40"/>
  <c r="P59" i="40"/>
  <c r="Q59" i="40"/>
  <c r="R59" i="40"/>
  <c r="S59" i="40"/>
  <c r="V59" i="40"/>
  <c r="C59" i="40"/>
  <c r="D58" i="40"/>
  <c r="E58" i="40"/>
  <c r="F58" i="40"/>
  <c r="G58" i="40"/>
  <c r="H58" i="40"/>
  <c r="I58" i="40"/>
  <c r="J58" i="40"/>
  <c r="K58" i="40"/>
  <c r="L58" i="40"/>
  <c r="M58" i="40"/>
  <c r="N58" i="40"/>
  <c r="O58" i="40"/>
  <c r="P58" i="40"/>
  <c r="Q58" i="40"/>
  <c r="R58" i="40"/>
  <c r="S58" i="40"/>
  <c r="V58" i="40"/>
  <c r="C58" i="40"/>
  <c r="D57" i="40"/>
  <c r="E57" i="40"/>
  <c r="F57" i="40"/>
  <c r="G57" i="40"/>
  <c r="H57" i="40"/>
  <c r="I57" i="40"/>
  <c r="J57" i="40"/>
  <c r="K57" i="40"/>
  <c r="L57" i="40"/>
  <c r="M57" i="40"/>
  <c r="N57" i="40"/>
  <c r="O57" i="40"/>
  <c r="P57" i="40"/>
  <c r="Q57" i="40"/>
  <c r="R57" i="40"/>
  <c r="S57" i="40"/>
  <c r="V57" i="40"/>
  <c r="C57" i="40"/>
  <c r="F53" i="40"/>
  <c r="E53" i="40"/>
  <c r="D53" i="40"/>
  <c r="C53" i="40"/>
  <c r="B53" i="40"/>
  <c r="AU25" i="40"/>
  <c r="B25" i="40"/>
  <c r="AX25" i="40"/>
  <c r="E25" i="40"/>
  <c r="BA25" i="40"/>
  <c r="H25" i="40"/>
  <c r="F52" i="40"/>
  <c r="AL25" i="40"/>
  <c r="AO25" i="40"/>
  <c r="AR25" i="40"/>
  <c r="E52" i="40"/>
  <c r="AC25" i="40"/>
  <c r="AF25" i="40"/>
  <c r="AI25" i="40"/>
  <c r="D52" i="40"/>
  <c r="T25" i="40"/>
  <c r="W25" i="40"/>
  <c r="Z25" i="40"/>
  <c r="C52" i="40"/>
  <c r="K25" i="40"/>
  <c r="N25" i="40"/>
  <c r="Q25" i="40"/>
  <c r="B52" i="40"/>
  <c r="F51" i="40"/>
  <c r="E51" i="40"/>
  <c r="D51" i="40"/>
  <c r="C51" i="40"/>
  <c r="B51" i="40"/>
  <c r="S48" i="40"/>
  <c r="R48" i="40"/>
  <c r="Q48" i="40"/>
  <c r="P48" i="40"/>
  <c r="O48" i="40"/>
  <c r="N48" i="40"/>
  <c r="M48" i="40"/>
  <c r="L48" i="40"/>
  <c r="K48" i="40"/>
  <c r="J48" i="40"/>
  <c r="I48" i="40"/>
  <c r="H48" i="40"/>
  <c r="G48" i="40"/>
  <c r="F48" i="40"/>
  <c r="E48" i="40"/>
  <c r="D48" i="40"/>
  <c r="C48" i="40"/>
  <c r="S47" i="40"/>
  <c r="R47" i="40"/>
  <c r="Q47" i="40"/>
  <c r="P47" i="40"/>
  <c r="O47" i="40"/>
  <c r="N47" i="40"/>
  <c r="M47" i="40"/>
  <c r="L47" i="40"/>
  <c r="K47" i="40"/>
  <c r="J47" i="40"/>
  <c r="I47" i="40"/>
  <c r="H47" i="40"/>
  <c r="G47" i="40"/>
  <c r="F47" i="40"/>
  <c r="E47" i="40"/>
  <c r="D47" i="40"/>
  <c r="C47" i="40"/>
  <c r="S46" i="40"/>
  <c r="R46" i="40"/>
  <c r="Q46" i="40"/>
  <c r="P46" i="40"/>
  <c r="O46" i="40"/>
  <c r="N46" i="40"/>
  <c r="M46" i="40"/>
  <c r="L46" i="40"/>
  <c r="K46" i="40"/>
  <c r="J46" i="40"/>
  <c r="I46" i="40"/>
  <c r="H46" i="40"/>
  <c r="G46" i="40"/>
  <c r="F46" i="40"/>
  <c r="E46" i="40"/>
  <c r="D46" i="40"/>
  <c r="C46" i="40"/>
  <c r="S45" i="40"/>
  <c r="R45" i="40"/>
  <c r="Q45" i="40"/>
  <c r="P45" i="40"/>
  <c r="O45" i="40"/>
  <c r="N45" i="40"/>
  <c r="M45" i="40"/>
  <c r="L45" i="40"/>
  <c r="K45" i="40"/>
  <c r="J45" i="40"/>
  <c r="I45" i="40"/>
  <c r="H45" i="40"/>
  <c r="G45" i="40"/>
  <c r="F45" i="40"/>
  <c r="E45" i="40"/>
  <c r="D45" i="40"/>
  <c r="C45" i="40"/>
  <c r="S44" i="40"/>
  <c r="R44" i="40"/>
  <c r="Q44" i="40"/>
  <c r="P44" i="40"/>
  <c r="O44" i="40"/>
  <c r="N44" i="40"/>
  <c r="M44" i="40"/>
  <c r="L44" i="40"/>
  <c r="K44" i="40"/>
  <c r="J44" i="40"/>
  <c r="I44" i="40"/>
  <c r="H44" i="40"/>
  <c r="G44" i="40"/>
  <c r="F44" i="40"/>
  <c r="E44" i="40"/>
  <c r="D44" i="40"/>
  <c r="C44" i="40"/>
  <c r="S43" i="40"/>
  <c r="R43" i="40"/>
  <c r="Q43" i="40"/>
  <c r="P43" i="40"/>
  <c r="O43" i="40"/>
  <c r="N43" i="40"/>
  <c r="M43" i="40"/>
  <c r="L43" i="40"/>
  <c r="K43" i="40"/>
  <c r="J43" i="40"/>
  <c r="I43" i="40"/>
  <c r="H43" i="40"/>
  <c r="G43" i="40"/>
  <c r="F43" i="40"/>
  <c r="E43" i="40"/>
  <c r="D43" i="40"/>
  <c r="C43" i="40"/>
  <c r="D39" i="40"/>
  <c r="E39" i="40"/>
  <c r="F39" i="40"/>
  <c r="G39" i="40"/>
  <c r="H39" i="40"/>
  <c r="I39" i="40"/>
  <c r="J39" i="40"/>
  <c r="K39" i="40"/>
  <c r="L39" i="40"/>
  <c r="M39" i="40"/>
  <c r="N39" i="40"/>
  <c r="O39" i="40"/>
  <c r="P39" i="40"/>
  <c r="Q39" i="40"/>
  <c r="R39" i="40"/>
  <c r="S39" i="40"/>
  <c r="V39" i="40"/>
  <c r="C39" i="40"/>
  <c r="D38" i="40"/>
  <c r="E38" i="40"/>
  <c r="F38" i="40"/>
  <c r="G38" i="40"/>
  <c r="H38" i="40"/>
  <c r="I38" i="40"/>
  <c r="J38" i="40"/>
  <c r="K38" i="40"/>
  <c r="L38" i="40"/>
  <c r="M38" i="40"/>
  <c r="N38" i="40"/>
  <c r="O38" i="40"/>
  <c r="P38" i="40"/>
  <c r="Q38" i="40"/>
  <c r="R38" i="40"/>
  <c r="S38" i="40"/>
  <c r="V38" i="40"/>
  <c r="C38" i="40"/>
  <c r="D37" i="40"/>
  <c r="E37" i="40"/>
  <c r="F37" i="40"/>
  <c r="G37" i="40"/>
  <c r="H37" i="40"/>
  <c r="I37" i="40"/>
  <c r="J37" i="40"/>
  <c r="K37" i="40"/>
  <c r="L37" i="40"/>
  <c r="M37" i="40"/>
  <c r="N37" i="40"/>
  <c r="O37" i="40"/>
  <c r="P37" i="40"/>
  <c r="Q37" i="40"/>
  <c r="R37" i="40"/>
  <c r="S37" i="40"/>
  <c r="V37" i="40"/>
  <c r="C37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V36" i="40"/>
  <c r="C36" i="40"/>
  <c r="D35" i="40"/>
  <c r="E35" i="40"/>
  <c r="F35" i="40"/>
  <c r="G35" i="40"/>
  <c r="H35" i="40"/>
  <c r="I35" i="40"/>
  <c r="J35" i="40"/>
  <c r="K35" i="40"/>
  <c r="L35" i="40"/>
  <c r="M35" i="40"/>
  <c r="N35" i="40"/>
  <c r="O35" i="40"/>
  <c r="P35" i="40"/>
  <c r="Q35" i="40"/>
  <c r="R35" i="40"/>
  <c r="S35" i="40"/>
  <c r="V35" i="40"/>
  <c r="C35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V34" i="40"/>
  <c r="C34" i="40"/>
  <c r="AW25" i="38"/>
  <c r="D25" i="38"/>
  <c r="AZ25" i="38"/>
  <c r="G25" i="38"/>
  <c r="BC25" i="38"/>
  <c r="J25" i="38"/>
  <c r="F96" i="38"/>
  <c r="AN25" i="38"/>
  <c r="AQ25" i="38"/>
  <c r="AT25" i="38"/>
  <c r="E96" i="38"/>
  <c r="AE25" i="38"/>
  <c r="AH25" i="38"/>
  <c r="AK25" i="38"/>
  <c r="D96" i="38"/>
  <c r="V25" i="38"/>
  <c r="Y25" i="38"/>
  <c r="AB25" i="38"/>
  <c r="C96" i="38"/>
  <c r="M25" i="38"/>
  <c r="P25" i="38"/>
  <c r="S25" i="38"/>
  <c r="B96" i="38"/>
  <c r="F95" i="38"/>
  <c r="E95" i="38"/>
  <c r="D95" i="38"/>
  <c r="C95" i="38"/>
  <c r="B95" i="38"/>
  <c r="S92" i="38"/>
  <c r="R92" i="38"/>
  <c r="Q92" i="38"/>
  <c r="P92" i="38"/>
  <c r="O92" i="38"/>
  <c r="N92" i="38"/>
  <c r="M92" i="38"/>
  <c r="L92" i="38"/>
  <c r="K92" i="38"/>
  <c r="J92" i="38"/>
  <c r="I92" i="38"/>
  <c r="H92" i="38"/>
  <c r="G92" i="38"/>
  <c r="F92" i="38"/>
  <c r="E92" i="38"/>
  <c r="D92" i="38"/>
  <c r="C92" i="38"/>
  <c r="S91" i="38"/>
  <c r="R91" i="38"/>
  <c r="Q91" i="38"/>
  <c r="P91" i="38"/>
  <c r="O91" i="38"/>
  <c r="N91" i="38"/>
  <c r="M91" i="38"/>
  <c r="L91" i="38"/>
  <c r="K91" i="38"/>
  <c r="J91" i="38"/>
  <c r="I91" i="38"/>
  <c r="H91" i="38"/>
  <c r="G91" i="38"/>
  <c r="F91" i="38"/>
  <c r="E91" i="38"/>
  <c r="D91" i="38"/>
  <c r="C91" i="38"/>
  <c r="S90" i="38"/>
  <c r="R90" i="38"/>
  <c r="Q90" i="38"/>
  <c r="P90" i="38"/>
  <c r="O90" i="38"/>
  <c r="N90" i="38"/>
  <c r="M90" i="38"/>
  <c r="L90" i="38"/>
  <c r="K90" i="38"/>
  <c r="J90" i="38"/>
  <c r="I90" i="38"/>
  <c r="H90" i="38"/>
  <c r="G90" i="38"/>
  <c r="F90" i="38"/>
  <c r="E90" i="38"/>
  <c r="D90" i="38"/>
  <c r="C90" i="38"/>
  <c r="S89" i="38"/>
  <c r="R89" i="38"/>
  <c r="Q89" i="38"/>
  <c r="P89" i="38"/>
  <c r="O89" i="38"/>
  <c r="N89" i="38"/>
  <c r="M89" i="38"/>
  <c r="L89" i="38"/>
  <c r="K89" i="38"/>
  <c r="J89" i="38"/>
  <c r="I89" i="38"/>
  <c r="H89" i="38"/>
  <c r="G89" i="38"/>
  <c r="F89" i="38"/>
  <c r="E89" i="38"/>
  <c r="D89" i="38"/>
  <c r="C89" i="38"/>
  <c r="S88" i="38"/>
  <c r="R88" i="38"/>
  <c r="Q88" i="38"/>
  <c r="P88" i="38"/>
  <c r="O88" i="38"/>
  <c r="N88" i="38"/>
  <c r="M88" i="38"/>
  <c r="L88" i="38"/>
  <c r="K88" i="38"/>
  <c r="J88" i="38"/>
  <c r="I88" i="38"/>
  <c r="H88" i="38"/>
  <c r="G88" i="38"/>
  <c r="F88" i="38"/>
  <c r="E88" i="38"/>
  <c r="D88" i="38"/>
  <c r="C88" i="38"/>
  <c r="S87" i="38"/>
  <c r="R87" i="38"/>
  <c r="Q87" i="38"/>
  <c r="P87" i="38"/>
  <c r="O87" i="38"/>
  <c r="N87" i="38"/>
  <c r="M87" i="38"/>
  <c r="L87" i="38"/>
  <c r="K87" i="38"/>
  <c r="J87" i="38"/>
  <c r="I87" i="38"/>
  <c r="H87" i="38"/>
  <c r="G87" i="38"/>
  <c r="F87" i="38"/>
  <c r="E87" i="38"/>
  <c r="D87" i="38"/>
  <c r="C87" i="38"/>
  <c r="D84" i="38"/>
  <c r="E84" i="38"/>
  <c r="F84" i="38"/>
  <c r="G84" i="38"/>
  <c r="H84" i="38"/>
  <c r="I84" i="38"/>
  <c r="J84" i="38"/>
  <c r="K84" i="38"/>
  <c r="L84" i="38"/>
  <c r="M84" i="38"/>
  <c r="N84" i="38"/>
  <c r="O84" i="38"/>
  <c r="P84" i="38"/>
  <c r="Q84" i="38"/>
  <c r="R84" i="38"/>
  <c r="S84" i="38"/>
  <c r="V84" i="38"/>
  <c r="C84" i="38"/>
  <c r="D83" i="38"/>
  <c r="E83" i="38"/>
  <c r="F83" i="38"/>
  <c r="G83" i="38"/>
  <c r="H83" i="38"/>
  <c r="I83" i="38"/>
  <c r="J83" i="38"/>
  <c r="K83" i="38"/>
  <c r="L83" i="38"/>
  <c r="M83" i="38"/>
  <c r="N83" i="38"/>
  <c r="O83" i="38"/>
  <c r="P83" i="38"/>
  <c r="Q83" i="38"/>
  <c r="R83" i="38"/>
  <c r="S83" i="38"/>
  <c r="V83" i="38"/>
  <c r="C83" i="38"/>
  <c r="D82" i="38"/>
  <c r="E82" i="38"/>
  <c r="F82" i="38"/>
  <c r="G82" i="38"/>
  <c r="H82" i="38"/>
  <c r="I82" i="38"/>
  <c r="J82" i="38"/>
  <c r="K82" i="38"/>
  <c r="L82" i="38"/>
  <c r="M82" i="38"/>
  <c r="N82" i="38"/>
  <c r="O82" i="38"/>
  <c r="P82" i="38"/>
  <c r="Q82" i="38"/>
  <c r="R82" i="38"/>
  <c r="S82" i="38"/>
  <c r="V82" i="38"/>
  <c r="C82" i="38"/>
  <c r="D81" i="38"/>
  <c r="E81" i="38"/>
  <c r="F81" i="38"/>
  <c r="G81" i="38"/>
  <c r="H81" i="38"/>
  <c r="I81" i="38"/>
  <c r="J81" i="38"/>
  <c r="K81" i="38"/>
  <c r="L81" i="38"/>
  <c r="M81" i="38"/>
  <c r="N81" i="38"/>
  <c r="O81" i="38"/>
  <c r="P81" i="38"/>
  <c r="Q81" i="38"/>
  <c r="R81" i="38"/>
  <c r="S81" i="38"/>
  <c r="V81" i="38"/>
  <c r="C81" i="38"/>
  <c r="D80" i="38"/>
  <c r="E80" i="38"/>
  <c r="F80" i="38"/>
  <c r="G80" i="38"/>
  <c r="H80" i="38"/>
  <c r="I80" i="38"/>
  <c r="J80" i="38"/>
  <c r="K80" i="38"/>
  <c r="L80" i="38"/>
  <c r="M80" i="38"/>
  <c r="N80" i="38"/>
  <c r="O80" i="38"/>
  <c r="P80" i="38"/>
  <c r="Q80" i="38"/>
  <c r="R80" i="38"/>
  <c r="S80" i="38"/>
  <c r="V80" i="38"/>
  <c r="C80" i="38"/>
  <c r="D79" i="38"/>
  <c r="E79" i="38"/>
  <c r="F79" i="38"/>
  <c r="G79" i="38"/>
  <c r="H79" i="38"/>
  <c r="I79" i="38"/>
  <c r="J79" i="38"/>
  <c r="K79" i="38"/>
  <c r="L79" i="38"/>
  <c r="M79" i="38"/>
  <c r="N79" i="38"/>
  <c r="O79" i="38"/>
  <c r="P79" i="38"/>
  <c r="Q79" i="38"/>
  <c r="R79" i="38"/>
  <c r="S79" i="38"/>
  <c r="V79" i="38"/>
  <c r="C79" i="38"/>
  <c r="AV25" i="38"/>
  <c r="C25" i="38"/>
  <c r="AY25" i="38"/>
  <c r="F25" i="38"/>
  <c r="BB25" i="38"/>
  <c r="I25" i="38"/>
  <c r="F74" i="38"/>
  <c r="AM25" i="38"/>
  <c r="AP25" i="38"/>
  <c r="AS25" i="38"/>
  <c r="E74" i="38"/>
  <c r="AD25" i="38"/>
  <c r="AG25" i="38"/>
  <c r="AJ25" i="38"/>
  <c r="D74" i="38"/>
  <c r="U25" i="38"/>
  <c r="X25" i="38"/>
  <c r="AA25" i="38"/>
  <c r="C74" i="38"/>
  <c r="L25" i="38"/>
  <c r="O25" i="38"/>
  <c r="R25" i="38"/>
  <c r="B74" i="38"/>
  <c r="F73" i="38"/>
  <c r="E73" i="38"/>
  <c r="D73" i="38"/>
  <c r="C73" i="38"/>
  <c r="B73" i="38"/>
  <c r="S70" i="38"/>
  <c r="R70" i="38"/>
  <c r="Q70" i="38"/>
  <c r="P70" i="38"/>
  <c r="O70" i="38"/>
  <c r="N70" i="38"/>
  <c r="M70" i="38"/>
  <c r="L70" i="38"/>
  <c r="K70" i="38"/>
  <c r="J70" i="38"/>
  <c r="I70" i="38"/>
  <c r="H70" i="38"/>
  <c r="G70" i="38"/>
  <c r="F70" i="38"/>
  <c r="E70" i="38"/>
  <c r="D70" i="38"/>
  <c r="C70" i="38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S67" i="38"/>
  <c r="R67" i="38"/>
  <c r="Q67" i="38"/>
  <c r="P67" i="38"/>
  <c r="O67" i="38"/>
  <c r="N67" i="38"/>
  <c r="M67" i="38"/>
  <c r="L67" i="38"/>
  <c r="K67" i="38"/>
  <c r="J67" i="38"/>
  <c r="I67" i="38"/>
  <c r="H67" i="38"/>
  <c r="G67" i="38"/>
  <c r="F67" i="38"/>
  <c r="E67" i="38"/>
  <c r="D67" i="38"/>
  <c r="C67" i="38"/>
  <c r="S66" i="38"/>
  <c r="R66" i="38"/>
  <c r="Q66" i="38"/>
  <c r="P66" i="38"/>
  <c r="O66" i="38"/>
  <c r="N66" i="38"/>
  <c r="M66" i="38"/>
  <c r="L66" i="38"/>
  <c r="K66" i="38"/>
  <c r="J66" i="38"/>
  <c r="I66" i="38"/>
  <c r="H66" i="38"/>
  <c r="G66" i="38"/>
  <c r="F66" i="38"/>
  <c r="E66" i="38"/>
  <c r="D66" i="38"/>
  <c r="C66" i="38"/>
  <c r="S65" i="38"/>
  <c r="R65" i="38"/>
  <c r="Q65" i="38"/>
  <c r="P65" i="38"/>
  <c r="O65" i="38"/>
  <c r="N65" i="38"/>
  <c r="M65" i="38"/>
  <c r="L65" i="38"/>
  <c r="K65" i="38"/>
  <c r="J65" i="38"/>
  <c r="I65" i="38"/>
  <c r="H65" i="38"/>
  <c r="G65" i="38"/>
  <c r="F65" i="38"/>
  <c r="E65" i="38"/>
  <c r="D65" i="38"/>
  <c r="C65" i="38"/>
  <c r="D62" i="38"/>
  <c r="E62" i="38"/>
  <c r="F62" i="38"/>
  <c r="G62" i="38"/>
  <c r="H62" i="38"/>
  <c r="I62" i="38"/>
  <c r="J62" i="38"/>
  <c r="K62" i="38"/>
  <c r="L62" i="38"/>
  <c r="M62" i="38"/>
  <c r="N62" i="38"/>
  <c r="O62" i="38"/>
  <c r="P62" i="38"/>
  <c r="Q62" i="38"/>
  <c r="R62" i="38"/>
  <c r="S62" i="38"/>
  <c r="V62" i="38"/>
  <c r="C62" i="38"/>
  <c r="D61" i="38"/>
  <c r="E61" i="38"/>
  <c r="F61" i="38"/>
  <c r="G61" i="38"/>
  <c r="H61" i="38"/>
  <c r="I61" i="38"/>
  <c r="J61" i="38"/>
  <c r="K61" i="38"/>
  <c r="L61" i="38"/>
  <c r="M61" i="38"/>
  <c r="N61" i="38"/>
  <c r="O61" i="38"/>
  <c r="P61" i="38"/>
  <c r="Q61" i="38"/>
  <c r="R61" i="38"/>
  <c r="S61" i="38"/>
  <c r="V61" i="38"/>
  <c r="C61" i="38"/>
  <c r="D60" i="38"/>
  <c r="E60" i="38"/>
  <c r="F60" i="38"/>
  <c r="G60" i="38"/>
  <c r="H60" i="38"/>
  <c r="I60" i="38"/>
  <c r="J60" i="38"/>
  <c r="K60" i="38"/>
  <c r="L60" i="38"/>
  <c r="M60" i="38"/>
  <c r="N60" i="38"/>
  <c r="O60" i="38"/>
  <c r="P60" i="38"/>
  <c r="Q60" i="38"/>
  <c r="R60" i="38"/>
  <c r="S60" i="38"/>
  <c r="V60" i="38"/>
  <c r="C60" i="38"/>
  <c r="D59" i="38"/>
  <c r="E59" i="38"/>
  <c r="F59" i="38"/>
  <c r="G59" i="38"/>
  <c r="H59" i="38"/>
  <c r="I59" i="38"/>
  <c r="J59" i="38"/>
  <c r="K59" i="38"/>
  <c r="L59" i="38"/>
  <c r="M59" i="38"/>
  <c r="N59" i="38"/>
  <c r="O59" i="38"/>
  <c r="P59" i="38"/>
  <c r="Q59" i="38"/>
  <c r="R59" i="38"/>
  <c r="S59" i="38"/>
  <c r="V59" i="38"/>
  <c r="C59" i="38"/>
  <c r="D58" i="38"/>
  <c r="E58" i="38"/>
  <c r="F58" i="38"/>
  <c r="G58" i="38"/>
  <c r="H58" i="38"/>
  <c r="I58" i="38"/>
  <c r="J58" i="38"/>
  <c r="K58" i="38"/>
  <c r="L58" i="38"/>
  <c r="M58" i="38"/>
  <c r="N58" i="38"/>
  <c r="O58" i="38"/>
  <c r="P58" i="38"/>
  <c r="Q58" i="38"/>
  <c r="R58" i="38"/>
  <c r="S58" i="38"/>
  <c r="V58" i="38"/>
  <c r="C58" i="38"/>
  <c r="D57" i="38"/>
  <c r="E57" i="38"/>
  <c r="F57" i="38"/>
  <c r="G57" i="38"/>
  <c r="H57" i="38"/>
  <c r="I57" i="38"/>
  <c r="J57" i="38"/>
  <c r="K57" i="38"/>
  <c r="L57" i="38"/>
  <c r="M57" i="38"/>
  <c r="N57" i="38"/>
  <c r="O57" i="38"/>
  <c r="P57" i="38"/>
  <c r="Q57" i="38"/>
  <c r="R57" i="38"/>
  <c r="S57" i="38"/>
  <c r="V57" i="38"/>
  <c r="C57" i="38"/>
  <c r="F53" i="38"/>
  <c r="E53" i="38"/>
  <c r="D53" i="38"/>
  <c r="C53" i="38"/>
  <c r="B53" i="38"/>
  <c r="AU25" i="38"/>
  <c r="B25" i="38"/>
  <c r="AX25" i="38"/>
  <c r="E25" i="38"/>
  <c r="BA25" i="38"/>
  <c r="H25" i="38"/>
  <c r="F52" i="38"/>
  <c r="AL25" i="38"/>
  <c r="AO25" i="38"/>
  <c r="AR25" i="38"/>
  <c r="E52" i="38"/>
  <c r="AC25" i="38"/>
  <c r="AF25" i="38"/>
  <c r="AI25" i="38"/>
  <c r="D52" i="38"/>
  <c r="T25" i="38"/>
  <c r="W25" i="38"/>
  <c r="Z25" i="38"/>
  <c r="C52" i="38"/>
  <c r="K25" i="38"/>
  <c r="N25" i="38"/>
  <c r="Q25" i="38"/>
  <c r="B52" i="38"/>
  <c r="F51" i="38"/>
  <c r="E51" i="38"/>
  <c r="D51" i="38"/>
  <c r="C51" i="38"/>
  <c r="B51" i="38"/>
  <c r="S48" i="38"/>
  <c r="R48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E48" i="38"/>
  <c r="D48" i="38"/>
  <c r="C48" i="38"/>
  <c r="S47" i="38"/>
  <c r="R47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E47" i="38"/>
  <c r="D47" i="38"/>
  <c r="C47" i="38"/>
  <c r="S46" i="38"/>
  <c r="R46" i="38"/>
  <c r="Q46" i="38"/>
  <c r="P46" i="38"/>
  <c r="O46" i="38"/>
  <c r="N46" i="38"/>
  <c r="M46" i="38"/>
  <c r="L46" i="38"/>
  <c r="K46" i="38"/>
  <c r="J46" i="38"/>
  <c r="I46" i="38"/>
  <c r="H46" i="38"/>
  <c r="G46" i="38"/>
  <c r="F46" i="38"/>
  <c r="E46" i="38"/>
  <c r="D46" i="38"/>
  <c r="C46" i="38"/>
  <c r="S45" i="38"/>
  <c r="R45" i="38"/>
  <c r="Q45" i="38"/>
  <c r="P45" i="38"/>
  <c r="O45" i="38"/>
  <c r="N45" i="38"/>
  <c r="M45" i="38"/>
  <c r="L45" i="38"/>
  <c r="K45" i="38"/>
  <c r="J45" i="38"/>
  <c r="I45" i="38"/>
  <c r="H45" i="38"/>
  <c r="G45" i="38"/>
  <c r="F45" i="38"/>
  <c r="E45" i="38"/>
  <c r="D45" i="38"/>
  <c r="C45" i="38"/>
  <c r="S44" i="38"/>
  <c r="R44" i="38"/>
  <c r="Q44" i="38"/>
  <c r="P44" i="38"/>
  <c r="O44" i="38"/>
  <c r="N44" i="38"/>
  <c r="M44" i="38"/>
  <c r="L44" i="38"/>
  <c r="K44" i="38"/>
  <c r="J44" i="38"/>
  <c r="I44" i="38"/>
  <c r="H44" i="38"/>
  <c r="G44" i="38"/>
  <c r="F44" i="38"/>
  <c r="E44" i="38"/>
  <c r="D44" i="38"/>
  <c r="C44" i="38"/>
  <c r="S43" i="38"/>
  <c r="R43" i="38"/>
  <c r="Q43" i="38"/>
  <c r="P43" i="38"/>
  <c r="O43" i="38"/>
  <c r="N43" i="38"/>
  <c r="M43" i="38"/>
  <c r="L43" i="38"/>
  <c r="K43" i="38"/>
  <c r="J43" i="38"/>
  <c r="I43" i="38"/>
  <c r="H43" i="38"/>
  <c r="G43" i="38"/>
  <c r="F43" i="38"/>
  <c r="E43" i="38"/>
  <c r="D43" i="38"/>
  <c r="C43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V39" i="38"/>
  <c r="C39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V38" i="38"/>
  <c r="C38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V37" i="38"/>
  <c r="C37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V36" i="38"/>
  <c r="C36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V35" i="38"/>
  <c r="C35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V34" i="38"/>
  <c r="C34" i="38"/>
  <c r="AW25" i="37"/>
  <c r="D25" i="37"/>
  <c r="AZ25" i="37"/>
  <c r="G25" i="37"/>
  <c r="BC25" i="37"/>
  <c r="J25" i="37"/>
  <c r="F96" i="37"/>
  <c r="AN25" i="37"/>
  <c r="AQ25" i="37"/>
  <c r="AT25" i="37"/>
  <c r="E96" i="37"/>
  <c r="AE25" i="37"/>
  <c r="AH25" i="37"/>
  <c r="AK25" i="37"/>
  <c r="D96" i="37"/>
  <c r="V25" i="37"/>
  <c r="Y25" i="37"/>
  <c r="AB25" i="37"/>
  <c r="C96" i="37"/>
  <c r="M25" i="37"/>
  <c r="P25" i="37"/>
  <c r="S25" i="37"/>
  <c r="B96" i="37"/>
  <c r="F95" i="37"/>
  <c r="E95" i="37"/>
  <c r="D95" i="37"/>
  <c r="C95" i="37"/>
  <c r="B95" i="37"/>
  <c r="S92" i="37"/>
  <c r="R92" i="37"/>
  <c r="Q92" i="37"/>
  <c r="P92" i="37"/>
  <c r="O92" i="37"/>
  <c r="N92" i="37"/>
  <c r="M92" i="37"/>
  <c r="L92" i="37"/>
  <c r="K92" i="37"/>
  <c r="J92" i="37"/>
  <c r="I92" i="37"/>
  <c r="H92" i="37"/>
  <c r="G92" i="37"/>
  <c r="F92" i="37"/>
  <c r="E92" i="37"/>
  <c r="D92" i="37"/>
  <c r="C92" i="37"/>
  <c r="S91" i="37"/>
  <c r="R91" i="37"/>
  <c r="Q91" i="37"/>
  <c r="P91" i="37"/>
  <c r="O91" i="37"/>
  <c r="N91" i="37"/>
  <c r="M91" i="37"/>
  <c r="L91" i="37"/>
  <c r="K91" i="37"/>
  <c r="J91" i="37"/>
  <c r="I91" i="37"/>
  <c r="H91" i="37"/>
  <c r="G91" i="37"/>
  <c r="F91" i="37"/>
  <c r="E91" i="37"/>
  <c r="D91" i="37"/>
  <c r="C91" i="37"/>
  <c r="S90" i="37"/>
  <c r="R90" i="37"/>
  <c r="Q90" i="37"/>
  <c r="P90" i="37"/>
  <c r="O90" i="37"/>
  <c r="N90" i="37"/>
  <c r="M90" i="37"/>
  <c r="L90" i="37"/>
  <c r="K90" i="37"/>
  <c r="J90" i="37"/>
  <c r="I90" i="37"/>
  <c r="H90" i="37"/>
  <c r="G90" i="37"/>
  <c r="F90" i="37"/>
  <c r="E90" i="37"/>
  <c r="D90" i="37"/>
  <c r="C90" i="37"/>
  <c r="S89" i="37"/>
  <c r="R89" i="37"/>
  <c r="Q89" i="37"/>
  <c r="P89" i="37"/>
  <c r="O89" i="37"/>
  <c r="N89" i="37"/>
  <c r="M89" i="37"/>
  <c r="L89" i="37"/>
  <c r="K89" i="37"/>
  <c r="J89" i="37"/>
  <c r="I89" i="37"/>
  <c r="H89" i="37"/>
  <c r="G89" i="37"/>
  <c r="F89" i="37"/>
  <c r="E89" i="37"/>
  <c r="D89" i="37"/>
  <c r="C89" i="37"/>
  <c r="S88" i="37"/>
  <c r="R88" i="37"/>
  <c r="Q88" i="37"/>
  <c r="P88" i="37"/>
  <c r="O88" i="37"/>
  <c r="N88" i="37"/>
  <c r="M88" i="37"/>
  <c r="L88" i="37"/>
  <c r="K88" i="37"/>
  <c r="J88" i="37"/>
  <c r="I88" i="37"/>
  <c r="H88" i="37"/>
  <c r="G88" i="37"/>
  <c r="F88" i="37"/>
  <c r="E88" i="37"/>
  <c r="D88" i="37"/>
  <c r="C88" i="37"/>
  <c r="S87" i="37"/>
  <c r="R87" i="37"/>
  <c r="Q87" i="37"/>
  <c r="P87" i="37"/>
  <c r="O87" i="37"/>
  <c r="N87" i="37"/>
  <c r="M87" i="37"/>
  <c r="L87" i="37"/>
  <c r="K87" i="37"/>
  <c r="J87" i="37"/>
  <c r="I87" i="37"/>
  <c r="H87" i="37"/>
  <c r="G87" i="37"/>
  <c r="F87" i="37"/>
  <c r="E87" i="37"/>
  <c r="D87" i="37"/>
  <c r="C87" i="37"/>
  <c r="D84" i="37"/>
  <c r="E84" i="37"/>
  <c r="F84" i="37"/>
  <c r="G84" i="37"/>
  <c r="H84" i="37"/>
  <c r="I84" i="37"/>
  <c r="J84" i="37"/>
  <c r="K84" i="37"/>
  <c r="L84" i="37"/>
  <c r="M84" i="37"/>
  <c r="N84" i="37"/>
  <c r="O84" i="37"/>
  <c r="P84" i="37"/>
  <c r="Q84" i="37"/>
  <c r="R84" i="37"/>
  <c r="S84" i="37"/>
  <c r="V84" i="37"/>
  <c r="C84" i="37"/>
  <c r="D83" i="37"/>
  <c r="E83" i="37"/>
  <c r="F83" i="37"/>
  <c r="G83" i="37"/>
  <c r="H83" i="37"/>
  <c r="I83" i="37"/>
  <c r="J83" i="37"/>
  <c r="K83" i="37"/>
  <c r="L83" i="37"/>
  <c r="M83" i="37"/>
  <c r="N83" i="37"/>
  <c r="O83" i="37"/>
  <c r="P83" i="37"/>
  <c r="Q83" i="37"/>
  <c r="R83" i="37"/>
  <c r="S83" i="37"/>
  <c r="V83" i="37"/>
  <c r="C83" i="37"/>
  <c r="D82" i="37"/>
  <c r="E82" i="37"/>
  <c r="F82" i="37"/>
  <c r="G82" i="37"/>
  <c r="H82" i="37"/>
  <c r="I82" i="37"/>
  <c r="J82" i="37"/>
  <c r="K82" i="37"/>
  <c r="L82" i="37"/>
  <c r="M82" i="37"/>
  <c r="N82" i="37"/>
  <c r="O82" i="37"/>
  <c r="P82" i="37"/>
  <c r="Q82" i="37"/>
  <c r="R82" i="37"/>
  <c r="S82" i="37"/>
  <c r="V82" i="37"/>
  <c r="C82" i="37"/>
  <c r="D81" i="37"/>
  <c r="E81" i="37"/>
  <c r="F81" i="37"/>
  <c r="G81" i="37"/>
  <c r="H81" i="37"/>
  <c r="I81" i="37"/>
  <c r="J81" i="37"/>
  <c r="K81" i="37"/>
  <c r="L81" i="37"/>
  <c r="M81" i="37"/>
  <c r="N81" i="37"/>
  <c r="O81" i="37"/>
  <c r="P81" i="37"/>
  <c r="Q81" i="37"/>
  <c r="R81" i="37"/>
  <c r="S81" i="37"/>
  <c r="V81" i="37"/>
  <c r="C81" i="37"/>
  <c r="D80" i="37"/>
  <c r="E80" i="37"/>
  <c r="F80" i="37"/>
  <c r="G80" i="37"/>
  <c r="H80" i="37"/>
  <c r="I80" i="37"/>
  <c r="J80" i="37"/>
  <c r="K80" i="37"/>
  <c r="L80" i="37"/>
  <c r="M80" i="37"/>
  <c r="N80" i="37"/>
  <c r="O80" i="37"/>
  <c r="P80" i="37"/>
  <c r="Q80" i="37"/>
  <c r="R80" i="37"/>
  <c r="S80" i="37"/>
  <c r="V80" i="37"/>
  <c r="C80" i="37"/>
  <c r="D79" i="37"/>
  <c r="E79" i="37"/>
  <c r="F79" i="37"/>
  <c r="G79" i="37"/>
  <c r="H79" i="37"/>
  <c r="I79" i="37"/>
  <c r="J79" i="37"/>
  <c r="K79" i="37"/>
  <c r="L79" i="37"/>
  <c r="M79" i="37"/>
  <c r="N79" i="37"/>
  <c r="O79" i="37"/>
  <c r="P79" i="37"/>
  <c r="Q79" i="37"/>
  <c r="R79" i="37"/>
  <c r="S79" i="37"/>
  <c r="V79" i="37"/>
  <c r="C79" i="37"/>
  <c r="AV25" i="37"/>
  <c r="C25" i="37"/>
  <c r="AY25" i="37"/>
  <c r="F25" i="37"/>
  <c r="BB25" i="37"/>
  <c r="I25" i="37"/>
  <c r="F74" i="37"/>
  <c r="AM25" i="37"/>
  <c r="AP25" i="37"/>
  <c r="AS25" i="37"/>
  <c r="E74" i="37"/>
  <c r="AD25" i="37"/>
  <c r="AG25" i="37"/>
  <c r="AJ25" i="37"/>
  <c r="D74" i="37"/>
  <c r="U25" i="37"/>
  <c r="X25" i="37"/>
  <c r="AA25" i="37"/>
  <c r="C74" i="37"/>
  <c r="L25" i="37"/>
  <c r="O25" i="37"/>
  <c r="R25" i="37"/>
  <c r="B74" i="37"/>
  <c r="F73" i="37"/>
  <c r="E73" i="37"/>
  <c r="D73" i="37"/>
  <c r="C73" i="37"/>
  <c r="B73" i="37"/>
  <c r="S70" i="37"/>
  <c r="R70" i="37"/>
  <c r="Q70" i="37"/>
  <c r="P70" i="37"/>
  <c r="O70" i="37"/>
  <c r="N70" i="37"/>
  <c r="M70" i="37"/>
  <c r="L70" i="37"/>
  <c r="K70" i="37"/>
  <c r="J70" i="37"/>
  <c r="I70" i="37"/>
  <c r="H70" i="37"/>
  <c r="G70" i="37"/>
  <c r="F70" i="37"/>
  <c r="E70" i="37"/>
  <c r="D70" i="37"/>
  <c r="C70" i="37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S67" i="37"/>
  <c r="R67" i="37"/>
  <c r="Q67" i="37"/>
  <c r="P67" i="37"/>
  <c r="O67" i="37"/>
  <c r="N67" i="37"/>
  <c r="M67" i="37"/>
  <c r="L67" i="37"/>
  <c r="K67" i="37"/>
  <c r="J67" i="37"/>
  <c r="I67" i="37"/>
  <c r="H67" i="37"/>
  <c r="G67" i="37"/>
  <c r="F67" i="37"/>
  <c r="E67" i="37"/>
  <c r="D67" i="37"/>
  <c r="C67" i="37"/>
  <c r="S66" i="37"/>
  <c r="R66" i="37"/>
  <c r="Q66" i="37"/>
  <c r="P66" i="37"/>
  <c r="O66" i="37"/>
  <c r="N66" i="37"/>
  <c r="M66" i="37"/>
  <c r="L66" i="37"/>
  <c r="K66" i="37"/>
  <c r="J66" i="37"/>
  <c r="I66" i="37"/>
  <c r="H66" i="37"/>
  <c r="G66" i="37"/>
  <c r="F66" i="37"/>
  <c r="E66" i="37"/>
  <c r="D66" i="37"/>
  <c r="C66" i="37"/>
  <c r="S65" i="37"/>
  <c r="R65" i="37"/>
  <c r="Q65" i="37"/>
  <c r="P65" i="37"/>
  <c r="O65" i="37"/>
  <c r="N65" i="37"/>
  <c r="M65" i="37"/>
  <c r="L65" i="37"/>
  <c r="K65" i="37"/>
  <c r="J65" i="37"/>
  <c r="I65" i="37"/>
  <c r="H65" i="37"/>
  <c r="G65" i="37"/>
  <c r="F65" i="37"/>
  <c r="E65" i="37"/>
  <c r="D65" i="37"/>
  <c r="C65" i="37"/>
  <c r="D62" i="37"/>
  <c r="E62" i="37"/>
  <c r="F62" i="37"/>
  <c r="G62" i="37"/>
  <c r="H62" i="37"/>
  <c r="I62" i="37"/>
  <c r="J62" i="37"/>
  <c r="K62" i="37"/>
  <c r="L62" i="37"/>
  <c r="M62" i="37"/>
  <c r="N62" i="37"/>
  <c r="O62" i="37"/>
  <c r="P62" i="37"/>
  <c r="Q62" i="37"/>
  <c r="R62" i="37"/>
  <c r="S62" i="37"/>
  <c r="V62" i="37"/>
  <c r="C62" i="37"/>
  <c r="D61" i="37"/>
  <c r="E61" i="37"/>
  <c r="F61" i="37"/>
  <c r="G61" i="37"/>
  <c r="H61" i="37"/>
  <c r="I61" i="37"/>
  <c r="J61" i="37"/>
  <c r="K61" i="37"/>
  <c r="L61" i="37"/>
  <c r="M61" i="37"/>
  <c r="N61" i="37"/>
  <c r="O61" i="37"/>
  <c r="P61" i="37"/>
  <c r="Q61" i="37"/>
  <c r="R61" i="37"/>
  <c r="S61" i="37"/>
  <c r="V61" i="37"/>
  <c r="C61" i="37"/>
  <c r="D60" i="37"/>
  <c r="E60" i="37"/>
  <c r="F60" i="37"/>
  <c r="G60" i="37"/>
  <c r="H60" i="37"/>
  <c r="I60" i="37"/>
  <c r="J60" i="37"/>
  <c r="K60" i="37"/>
  <c r="L60" i="37"/>
  <c r="M60" i="37"/>
  <c r="N60" i="37"/>
  <c r="O60" i="37"/>
  <c r="P60" i="37"/>
  <c r="Q60" i="37"/>
  <c r="R60" i="37"/>
  <c r="S60" i="37"/>
  <c r="V60" i="37"/>
  <c r="C60" i="37"/>
  <c r="D59" i="37"/>
  <c r="E59" i="37"/>
  <c r="F59" i="37"/>
  <c r="G59" i="37"/>
  <c r="H59" i="37"/>
  <c r="I59" i="37"/>
  <c r="J59" i="37"/>
  <c r="K59" i="37"/>
  <c r="L59" i="37"/>
  <c r="M59" i="37"/>
  <c r="N59" i="37"/>
  <c r="O59" i="37"/>
  <c r="P59" i="37"/>
  <c r="Q59" i="37"/>
  <c r="R59" i="37"/>
  <c r="S59" i="37"/>
  <c r="V59" i="37"/>
  <c r="C59" i="37"/>
  <c r="D58" i="37"/>
  <c r="E58" i="37"/>
  <c r="F58" i="37"/>
  <c r="G58" i="37"/>
  <c r="H58" i="37"/>
  <c r="I58" i="37"/>
  <c r="J58" i="37"/>
  <c r="K58" i="37"/>
  <c r="L58" i="37"/>
  <c r="M58" i="37"/>
  <c r="N58" i="37"/>
  <c r="O58" i="37"/>
  <c r="P58" i="37"/>
  <c r="Q58" i="37"/>
  <c r="R58" i="37"/>
  <c r="S58" i="37"/>
  <c r="V58" i="37"/>
  <c r="C58" i="37"/>
  <c r="D57" i="37"/>
  <c r="E57" i="37"/>
  <c r="F57" i="37"/>
  <c r="G57" i="37"/>
  <c r="H57" i="37"/>
  <c r="I57" i="37"/>
  <c r="J57" i="37"/>
  <c r="K57" i="37"/>
  <c r="L57" i="37"/>
  <c r="M57" i="37"/>
  <c r="N57" i="37"/>
  <c r="O57" i="37"/>
  <c r="P57" i="37"/>
  <c r="Q57" i="37"/>
  <c r="R57" i="37"/>
  <c r="S57" i="37"/>
  <c r="V57" i="37"/>
  <c r="C57" i="37"/>
  <c r="F53" i="37"/>
  <c r="E53" i="37"/>
  <c r="D53" i="37"/>
  <c r="C53" i="37"/>
  <c r="B53" i="37"/>
  <c r="AU25" i="37"/>
  <c r="B25" i="37"/>
  <c r="AX25" i="37"/>
  <c r="E25" i="37"/>
  <c r="BA25" i="37"/>
  <c r="H25" i="37"/>
  <c r="F52" i="37"/>
  <c r="AL25" i="37"/>
  <c r="AO25" i="37"/>
  <c r="AR25" i="37"/>
  <c r="E52" i="37"/>
  <c r="AC25" i="37"/>
  <c r="AF25" i="37"/>
  <c r="AI25" i="37"/>
  <c r="D52" i="37"/>
  <c r="T25" i="37"/>
  <c r="W25" i="37"/>
  <c r="Z25" i="37"/>
  <c r="C52" i="37"/>
  <c r="K25" i="37"/>
  <c r="N25" i="37"/>
  <c r="Q25" i="37"/>
  <c r="B52" i="37"/>
  <c r="F51" i="37"/>
  <c r="E51" i="37"/>
  <c r="D51" i="37"/>
  <c r="C51" i="37"/>
  <c r="B51" i="37"/>
  <c r="S48" i="37"/>
  <c r="R48" i="37"/>
  <c r="Q48" i="37"/>
  <c r="P48" i="37"/>
  <c r="O48" i="37"/>
  <c r="N48" i="37"/>
  <c r="M48" i="37"/>
  <c r="L48" i="37"/>
  <c r="K48" i="37"/>
  <c r="J48" i="37"/>
  <c r="I48" i="37"/>
  <c r="H48" i="37"/>
  <c r="G48" i="37"/>
  <c r="F48" i="37"/>
  <c r="E48" i="37"/>
  <c r="D48" i="37"/>
  <c r="C48" i="37"/>
  <c r="S47" i="37"/>
  <c r="R47" i="37"/>
  <c r="Q47" i="37"/>
  <c r="P47" i="37"/>
  <c r="O47" i="37"/>
  <c r="N47" i="37"/>
  <c r="M47" i="37"/>
  <c r="L47" i="37"/>
  <c r="K47" i="37"/>
  <c r="J47" i="37"/>
  <c r="I47" i="37"/>
  <c r="H47" i="37"/>
  <c r="G47" i="37"/>
  <c r="F47" i="37"/>
  <c r="E47" i="37"/>
  <c r="D47" i="37"/>
  <c r="C47" i="37"/>
  <c r="S46" i="37"/>
  <c r="R46" i="37"/>
  <c r="Q46" i="37"/>
  <c r="P46" i="37"/>
  <c r="O46" i="37"/>
  <c r="N46" i="37"/>
  <c r="M46" i="37"/>
  <c r="L46" i="37"/>
  <c r="K46" i="37"/>
  <c r="J46" i="37"/>
  <c r="I46" i="37"/>
  <c r="H46" i="37"/>
  <c r="G46" i="37"/>
  <c r="F46" i="37"/>
  <c r="E46" i="37"/>
  <c r="D46" i="37"/>
  <c r="C46" i="37"/>
  <c r="S45" i="37"/>
  <c r="R45" i="37"/>
  <c r="Q45" i="37"/>
  <c r="P45" i="37"/>
  <c r="O45" i="37"/>
  <c r="N45" i="37"/>
  <c r="M45" i="37"/>
  <c r="L45" i="37"/>
  <c r="K45" i="37"/>
  <c r="J45" i="37"/>
  <c r="I45" i="37"/>
  <c r="H45" i="37"/>
  <c r="G45" i="37"/>
  <c r="F45" i="37"/>
  <c r="E45" i="37"/>
  <c r="D45" i="37"/>
  <c r="C45" i="37"/>
  <c r="S44" i="37"/>
  <c r="R44" i="37"/>
  <c r="Q44" i="37"/>
  <c r="P44" i="37"/>
  <c r="O44" i="37"/>
  <c r="N44" i="37"/>
  <c r="M44" i="37"/>
  <c r="L44" i="37"/>
  <c r="K44" i="37"/>
  <c r="J44" i="37"/>
  <c r="I44" i="37"/>
  <c r="H44" i="37"/>
  <c r="G44" i="37"/>
  <c r="F44" i="37"/>
  <c r="E44" i="37"/>
  <c r="D44" i="37"/>
  <c r="C44" i="37"/>
  <c r="S43" i="37"/>
  <c r="R43" i="37"/>
  <c r="Q43" i="37"/>
  <c r="P43" i="37"/>
  <c r="O43" i="37"/>
  <c r="N43" i="37"/>
  <c r="M43" i="37"/>
  <c r="L43" i="37"/>
  <c r="K43" i="37"/>
  <c r="J43" i="37"/>
  <c r="I43" i="37"/>
  <c r="H43" i="37"/>
  <c r="G43" i="37"/>
  <c r="F43" i="37"/>
  <c r="E43" i="37"/>
  <c r="D43" i="37"/>
  <c r="C43" i="37"/>
  <c r="D39" i="37"/>
  <c r="E39" i="37"/>
  <c r="F39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V39" i="37"/>
  <c r="C39" i="37"/>
  <c r="D38" i="37"/>
  <c r="E38" i="37"/>
  <c r="F38" i="37"/>
  <c r="G38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V38" i="37"/>
  <c r="C38" i="37"/>
  <c r="D37" i="37"/>
  <c r="E37" i="37"/>
  <c r="F37" i="37"/>
  <c r="G37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V37" i="37"/>
  <c r="C37" i="37"/>
  <c r="D36" i="37"/>
  <c r="E36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V36" i="37"/>
  <c r="C36" i="37"/>
  <c r="D35" i="37"/>
  <c r="E35" i="37"/>
  <c r="F35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V35" i="37"/>
  <c r="C35" i="37"/>
  <c r="D34" i="37"/>
  <c r="E34" i="37"/>
  <c r="F34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V34" i="37"/>
  <c r="C34" i="37"/>
  <c r="AW25" i="36"/>
  <c r="D25" i="36"/>
  <c r="AZ25" i="36"/>
  <c r="G25" i="36"/>
  <c r="BC25" i="36"/>
  <c r="J25" i="36"/>
  <c r="F96" i="36"/>
  <c r="AN25" i="36"/>
  <c r="AQ25" i="36"/>
  <c r="AT25" i="36"/>
  <c r="E96" i="36"/>
  <c r="AE25" i="36"/>
  <c r="AH25" i="36"/>
  <c r="AK25" i="36"/>
  <c r="D96" i="36"/>
  <c r="V25" i="36"/>
  <c r="Y25" i="36"/>
  <c r="AB25" i="36"/>
  <c r="C96" i="36"/>
  <c r="M25" i="36"/>
  <c r="P25" i="36"/>
  <c r="S25" i="36"/>
  <c r="B96" i="36"/>
  <c r="F95" i="36"/>
  <c r="E95" i="36"/>
  <c r="D95" i="36"/>
  <c r="C95" i="36"/>
  <c r="B95" i="36"/>
  <c r="S92" i="36"/>
  <c r="R92" i="36"/>
  <c r="Q92" i="36"/>
  <c r="P92" i="36"/>
  <c r="O92" i="36"/>
  <c r="N92" i="36"/>
  <c r="M92" i="36"/>
  <c r="L92" i="36"/>
  <c r="K92" i="36"/>
  <c r="J92" i="36"/>
  <c r="I92" i="36"/>
  <c r="H92" i="36"/>
  <c r="G92" i="36"/>
  <c r="F92" i="36"/>
  <c r="E92" i="36"/>
  <c r="D92" i="36"/>
  <c r="C92" i="36"/>
  <c r="S91" i="36"/>
  <c r="R91" i="36"/>
  <c r="Q91" i="36"/>
  <c r="P91" i="36"/>
  <c r="O91" i="36"/>
  <c r="N91" i="36"/>
  <c r="M91" i="36"/>
  <c r="L91" i="36"/>
  <c r="K91" i="36"/>
  <c r="J91" i="36"/>
  <c r="I91" i="36"/>
  <c r="H91" i="36"/>
  <c r="G91" i="36"/>
  <c r="F91" i="36"/>
  <c r="E91" i="36"/>
  <c r="D91" i="36"/>
  <c r="C91" i="36"/>
  <c r="S90" i="36"/>
  <c r="R90" i="36"/>
  <c r="Q90" i="36"/>
  <c r="P90" i="36"/>
  <c r="O90" i="36"/>
  <c r="N90" i="36"/>
  <c r="M90" i="36"/>
  <c r="L90" i="36"/>
  <c r="K90" i="36"/>
  <c r="J90" i="36"/>
  <c r="I90" i="36"/>
  <c r="H90" i="36"/>
  <c r="G90" i="36"/>
  <c r="F90" i="36"/>
  <c r="E90" i="36"/>
  <c r="D90" i="36"/>
  <c r="C90" i="36"/>
  <c r="S89" i="36"/>
  <c r="R89" i="36"/>
  <c r="Q89" i="36"/>
  <c r="P89" i="36"/>
  <c r="O89" i="36"/>
  <c r="N89" i="36"/>
  <c r="M89" i="36"/>
  <c r="L89" i="36"/>
  <c r="K89" i="36"/>
  <c r="J89" i="36"/>
  <c r="I89" i="36"/>
  <c r="H89" i="36"/>
  <c r="G89" i="36"/>
  <c r="F89" i="36"/>
  <c r="E89" i="36"/>
  <c r="D89" i="36"/>
  <c r="C89" i="36"/>
  <c r="S88" i="36"/>
  <c r="R88" i="36"/>
  <c r="Q88" i="36"/>
  <c r="P88" i="36"/>
  <c r="O88" i="36"/>
  <c r="N88" i="36"/>
  <c r="M88" i="36"/>
  <c r="L88" i="36"/>
  <c r="K88" i="36"/>
  <c r="J88" i="36"/>
  <c r="I88" i="36"/>
  <c r="H88" i="36"/>
  <c r="G88" i="36"/>
  <c r="F88" i="36"/>
  <c r="E88" i="36"/>
  <c r="D88" i="36"/>
  <c r="C88" i="36"/>
  <c r="S87" i="36"/>
  <c r="R87" i="36"/>
  <c r="Q87" i="36"/>
  <c r="P87" i="36"/>
  <c r="O87" i="36"/>
  <c r="N87" i="36"/>
  <c r="M87" i="36"/>
  <c r="L87" i="36"/>
  <c r="K87" i="36"/>
  <c r="J87" i="36"/>
  <c r="I87" i="36"/>
  <c r="H87" i="36"/>
  <c r="G87" i="36"/>
  <c r="F87" i="36"/>
  <c r="E87" i="36"/>
  <c r="D87" i="36"/>
  <c r="C87" i="36"/>
  <c r="D84" i="36"/>
  <c r="E84" i="36"/>
  <c r="F84" i="36"/>
  <c r="G84" i="36"/>
  <c r="H84" i="36"/>
  <c r="I84" i="36"/>
  <c r="J84" i="36"/>
  <c r="K84" i="36"/>
  <c r="L84" i="36"/>
  <c r="M84" i="36"/>
  <c r="N84" i="36"/>
  <c r="O84" i="36"/>
  <c r="P84" i="36"/>
  <c r="Q84" i="36"/>
  <c r="R84" i="36"/>
  <c r="S84" i="36"/>
  <c r="V84" i="36"/>
  <c r="C84" i="36"/>
  <c r="D83" i="36"/>
  <c r="E83" i="36"/>
  <c r="F83" i="36"/>
  <c r="G83" i="36"/>
  <c r="H83" i="36"/>
  <c r="I83" i="36"/>
  <c r="J83" i="36"/>
  <c r="K83" i="36"/>
  <c r="L83" i="36"/>
  <c r="M83" i="36"/>
  <c r="N83" i="36"/>
  <c r="O83" i="36"/>
  <c r="P83" i="36"/>
  <c r="Q83" i="36"/>
  <c r="R83" i="36"/>
  <c r="S83" i="36"/>
  <c r="V83" i="36"/>
  <c r="C83" i="36"/>
  <c r="D82" i="36"/>
  <c r="E82" i="36"/>
  <c r="F82" i="36"/>
  <c r="G82" i="36"/>
  <c r="H82" i="36"/>
  <c r="I82" i="36"/>
  <c r="J82" i="36"/>
  <c r="K82" i="36"/>
  <c r="L82" i="36"/>
  <c r="M82" i="36"/>
  <c r="N82" i="36"/>
  <c r="O82" i="36"/>
  <c r="P82" i="36"/>
  <c r="Q82" i="36"/>
  <c r="R82" i="36"/>
  <c r="S82" i="36"/>
  <c r="V82" i="36"/>
  <c r="C82" i="36"/>
  <c r="D81" i="36"/>
  <c r="E81" i="36"/>
  <c r="F81" i="36"/>
  <c r="G81" i="36"/>
  <c r="H81" i="36"/>
  <c r="I81" i="36"/>
  <c r="J81" i="36"/>
  <c r="K81" i="36"/>
  <c r="L81" i="36"/>
  <c r="M81" i="36"/>
  <c r="N81" i="36"/>
  <c r="O81" i="36"/>
  <c r="P81" i="36"/>
  <c r="Q81" i="36"/>
  <c r="R81" i="36"/>
  <c r="S81" i="36"/>
  <c r="V81" i="36"/>
  <c r="C81" i="36"/>
  <c r="D80" i="36"/>
  <c r="E80" i="36"/>
  <c r="F80" i="36"/>
  <c r="G80" i="36"/>
  <c r="H80" i="36"/>
  <c r="I80" i="36"/>
  <c r="J80" i="36"/>
  <c r="K80" i="36"/>
  <c r="L80" i="36"/>
  <c r="M80" i="36"/>
  <c r="N80" i="36"/>
  <c r="O80" i="36"/>
  <c r="P80" i="36"/>
  <c r="Q80" i="36"/>
  <c r="R80" i="36"/>
  <c r="S80" i="36"/>
  <c r="V80" i="36"/>
  <c r="C80" i="36"/>
  <c r="D79" i="36"/>
  <c r="E79" i="36"/>
  <c r="F79" i="36"/>
  <c r="G79" i="36"/>
  <c r="H79" i="36"/>
  <c r="I79" i="36"/>
  <c r="J79" i="36"/>
  <c r="K79" i="36"/>
  <c r="L79" i="36"/>
  <c r="M79" i="36"/>
  <c r="N79" i="36"/>
  <c r="O79" i="36"/>
  <c r="P79" i="36"/>
  <c r="Q79" i="36"/>
  <c r="R79" i="36"/>
  <c r="S79" i="36"/>
  <c r="V79" i="36"/>
  <c r="C79" i="36"/>
  <c r="AV25" i="36"/>
  <c r="C25" i="36"/>
  <c r="AY25" i="36"/>
  <c r="F25" i="36"/>
  <c r="BB25" i="36"/>
  <c r="I25" i="36"/>
  <c r="F74" i="36"/>
  <c r="AM25" i="36"/>
  <c r="AP25" i="36"/>
  <c r="AS25" i="36"/>
  <c r="E74" i="36"/>
  <c r="AD25" i="36"/>
  <c r="AG25" i="36"/>
  <c r="AJ25" i="36"/>
  <c r="D74" i="36"/>
  <c r="U25" i="36"/>
  <c r="X25" i="36"/>
  <c r="AA25" i="36"/>
  <c r="C74" i="36"/>
  <c r="L25" i="36"/>
  <c r="O25" i="36"/>
  <c r="R25" i="36"/>
  <c r="B74" i="36"/>
  <c r="F73" i="36"/>
  <c r="E73" i="36"/>
  <c r="D73" i="36"/>
  <c r="C73" i="36"/>
  <c r="B73" i="36"/>
  <c r="S70" i="36"/>
  <c r="R70" i="36"/>
  <c r="Q70" i="36"/>
  <c r="P70" i="36"/>
  <c r="O70" i="36"/>
  <c r="N70" i="36"/>
  <c r="M70" i="36"/>
  <c r="L70" i="36"/>
  <c r="K70" i="36"/>
  <c r="J70" i="36"/>
  <c r="I70" i="36"/>
  <c r="H70" i="36"/>
  <c r="G70" i="36"/>
  <c r="F70" i="36"/>
  <c r="E70" i="36"/>
  <c r="D70" i="36"/>
  <c r="C70" i="36"/>
  <c r="S69" i="36"/>
  <c r="R69" i="36"/>
  <c r="Q69" i="36"/>
  <c r="P69" i="36"/>
  <c r="O69" i="36"/>
  <c r="N69" i="36"/>
  <c r="M69" i="36"/>
  <c r="L69" i="36"/>
  <c r="K69" i="36"/>
  <c r="J69" i="36"/>
  <c r="I69" i="36"/>
  <c r="H69" i="36"/>
  <c r="G69" i="36"/>
  <c r="F69" i="36"/>
  <c r="E69" i="36"/>
  <c r="D69" i="36"/>
  <c r="C69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S67" i="36"/>
  <c r="R67" i="36"/>
  <c r="Q67" i="36"/>
  <c r="P67" i="36"/>
  <c r="O67" i="36"/>
  <c r="N67" i="36"/>
  <c r="M67" i="36"/>
  <c r="L67" i="36"/>
  <c r="K67" i="36"/>
  <c r="J67" i="36"/>
  <c r="I67" i="36"/>
  <c r="H67" i="36"/>
  <c r="G67" i="36"/>
  <c r="F67" i="36"/>
  <c r="E67" i="36"/>
  <c r="D67" i="36"/>
  <c r="C67" i="36"/>
  <c r="S66" i="36"/>
  <c r="R66" i="36"/>
  <c r="Q66" i="36"/>
  <c r="P66" i="36"/>
  <c r="O66" i="36"/>
  <c r="N66" i="36"/>
  <c r="M66" i="36"/>
  <c r="L66" i="36"/>
  <c r="K66" i="36"/>
  <c r="J66" i="36"/>
  <c r="I66" i="36"/>
  <c r="H66" i="36"/>
  <c r="G66" i="36"/>
  <c r="F66" i="36"/>
  <c r="E66" i="36"/>
  <c r="D66" i="36"/>
  <c r="C66" i="36"/>
  <c r="S65" i="36"/>
  <c r="R65" i="36"/>
  <c r="Q65" i="36"/>
  <c r="P65" i="36"/>
  <c r="O65" i="36"/>
  <c r="N65" i="36"/>
  <c r="M65" i="36"/>
  <c r="L65" i="36"/>
  <c r="K65" i="36"/>
  <c r="J65" i="36"/>
  <c r="I65" i="36"/>
  <c r="H65" i="36"/>
  <c r="G65" i="36"/>
  <c r="F65" i="36"/>
  <c r="E65" i="36"/>
  <c r="D65" i="36"/>
  <c r="C65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V62" i="36"/>
  <c r="C62" i="36"/>
  <c r="D61" i="36"/>
  <c r="E61" i="36"/>
  <c r="F61" i="36"/>
  <c r="G61" i="36"/>
  <c r="H61" i="36"/>
  <c r="I61" i="36"/>
  <c r="J61" i="36"/>
  <c r="K61" i="36"/>
  <c r="L61" i="36"/>
  <c r="M61" i="36"/>
  <c r="N61" i="36"/>
  <c r="O61" i="36"/>
  <c r="P61" i="36"/>
  <c r="Q61" i="36"/>
  <c r="R61" i="36"/>
  <c r="S61" i="36"/>
  <c r="V61" i="36"/>
  <c r="C61" i="36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V60" i="36"/>
  <c r="C60" i="36"/>
  <c r="D59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R59" i="36"/>
  <c r="S59" i="36"/>
  <c r="V59" i="36"/>
  <c r="C59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V58" i="36"/>
  <c r="C58" i="36"/>
  <c r="D57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R57" i="36"/>
  <c r="S57" i="36"/>
  <c r="V57" i="36"/>
  <c r="C57" i="36"/>
  <c r="F53" i="36"/>
  <c r="E53" i="36"/>
  <c r="D53" i="36"/>
  <c r="C53" i="36"/>
  <c r="B53" i="36"/>
  <c r="AU25" i="36"/>
  <c r="B25" i="36"/>
  <c r="AX25" i="36"/>
  <c r="E25" i="36"/>
  <c r="BA25" i="36"/>
  <c r="H25" i="36"/>
  <c r="F52" i="36"/>
  <c r="AL25" i="36"/>
  <c r="AO25" i="36"/>
  <c r="AR25" i="36"/>
  <c r="E52" i="36"/>
  <c r="AC25" i="36"/>
  <c r="AF25" i="36"/>
  <c r="AI25" i="36"/>
  <c r="D52" i="36"/>
  <c r="T25" i="36"/>
  <c r="W25" i="36"/>
  <c r="Z25" i="36"/>
  <c r="C52" i="36"/>
  <c r="K25" i="36"/>
  <c r="N25" i="36"/>
  <c r="Q25" i="36"/>
  <c r="B52" i="36"/>
  <c r="F51" i="36"/>
  <c r="E51" i="36"/>
  <c r="D51" i="36"/>
  <c r="C51" i="36"/>
  <c r="B51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S47" i="36"/>
  <c r="R47" i="36"/>
  <c r="Q47" i="36"/>
  <c r="P47" i="36"/>
  <c r="O47" i="36"/>
  <c r="N47" i="36"/>
  <c r="M47" i="36"/>
  <c r="L47" i="36"/>
  <c r="K47" i="36"/>
  <c r="J47" i="36"/>
  <c r="I47" i="36"/>
  <c r="H47" i="36"/>
  <c r="G47" i="36"/>
  <c r="F47" i="36"/>
  <c r="E47" i="36"/>
  <c r="D47" i="36"/>
  <c r="C47" i="36"/>
  <c r="S46" i="36"/>
  <c r="R46" i="36"/>
  <c r="Q46" i="36"/>
  <c r="P46" i="36"/>
  <c r="O46" i="36"/>
  <c r="N46" i="36"/>
  <c r="M46" i="36"/>
  <c r="L46" i="36"/>
  <c r="K46" i="36"/>
  <c r="J46" i="36"/>
  <c r="I46" i="36"/>
  <c r="H46" i="36"/>
  <c r="G46" i="36"/>
  <c r="F46" i="36"/>
  <c r="E46" i="36"/>
  <c r="D46" i="36"/>
  <c r="C46" i="36"/>
  <c r="S45" i="36"/>
  <c r="R45" i="36"/>
  <c r="Q45" i="36"/>
  <c r="P45" i="36"/>
  <c r="O45" i="36"/>
  <c r="N45" i="36"/>
  <c r="M45" i="36"/>
  <c r="L45" i="36"/>
  <c r="K45" i="36"/>
  <c r="J45" i="36"/>
  <c r="I45" i="36"/>
  <c r="H45" i="36"/>
  <c r="G45" i="36"/>
  <c r="F45" i="36"/>
  <c r="E45" i="36"/>
  <c r="D45" i="36"/>
  <c r="C45" i="36"/>
  <c r="S44" i="36"/>
  <c r="R44" i="36"/>
  <c r="Q44" i="36"/>
  <c r="P44" i="36"/>
  <c r="O44" i="36"/>
  <c r="N44" i="36"/>
  <c r="M44" i="36"/>
  <c r="L44" i="36"/>
  <c r="K44" i="36"/>
  <c r="J44" i="36"/>
  <c r="I44" i="36"/>
  <c r="H44" i="36"/>
  <c r="G44" i="36"/>
  <c r="F44" i="36"/>
  <c r="E44" i="36"/>
  <c r="D44" i="36"/>
  <c r="C44" i="36"/>
  <c r="S43" i="36"/>
  <c r="R43" i="36"/>
  <c r="Q43" i="36"/>
  <c r="P43" i="36"/>
  <c r="O43" i="36"/>
  <c r="N43" i="36"/>
  <c r="M43" i="36"/>
  <c r="L43" i="36"/>
  <c r="K43" i="36"/>
  <c r="J43" i="36"/>
  <c r="I43" i="36"/>
  <c r="H43" i="36"/>
  <c r="G43" i="36"/>
  <c r="F43" i="36"/>
  <c r="E43" i="36"/>
  <c r="D43" i="36"/>
  <c r="C43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V39" i="36"/>
  <c r="C39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V38" i="36"/>
  <c r="C38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V37" i="36"/>
  <c r="C37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V36" i="36"/>
  <c r="C36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V35" i="36"/>
  <c r="C35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V34" i="36"/>
  <c r="C34" i="36"/>
  <c r="AW25" i="35"/>
  <c r="D25" i="35"/>
  <c r="AZ25" i="35"/>
  <c r="G25" i="35"/>
  <c r="BC25" i="35"/>
  <c r="J25" i="35"/>
  <c r="F96" i="35"/>
  <c r="AN25" i="35"/>
  <c r="AQ25" i="35"/>
  <c r="AT25" i="35"/>
  <c r="E96" i="35"/>
  <c r="AE25" i="35"/>
  <c r="AH25" i="35"/>
  <c r="AK25" i="35"/>
  <c r="D96" i="35"/>
  <c r="V25" i="35"/>
  <c r="Y25" i="35"/>
  <c r="AB25" i="35"/>
  <c r="C96" i="35"/>
  <c r="M25" i="35"/>
  <c r="P25" i="35"/>
  <c r="S25" i="35"/>
  <c r="B96" i="35"/>
  <c r="F95" i="35"/>
  <c r="E95" i="35"/>
  <c r="D95" i="35"/>
  <c r="C95" i="35"/>
  <c r="B95" i="35"/>
  <c r="S92" i="35"/>
  <c r="R92" i="35"/>
  <c r="Q92" i="35"/>
  <c r="P92" i="35"/>
  <c r="O92" i="35"/>
  <c r="N92" i="35"/>
  <c r="M92" i="35"/>
  <c r="L92" i="35"/>
  <c r="K92" i="35"/>
  <c r="J92" i="35"/>
  <c r="I92" i="35"/>
  <c r="H92" i="35"/>
  <c r="G92" i="35"/>
  <c r="F92" i="35"/>
  <c r="E92" i="35"/>
  <c r="D92" i="35"/>
  <c r="C92" i="35"/>
  <c r="S91" i="35"/>
  <c r="R91" i="35"/>
  <c r="Q91" i="35"/>
  <c r="P91" i="35"/>
  <c r="O91" i="35"/>
  <c r="N91" i="35"/>
  <c r="M91" i="35"/>
  <c r="L91" i="35"/>
  <c r="K91" i="35"/>
  <c r="J91" i="35"/>
  <c r="I91" i="35"/>
  <c r="H91" i="35"/>
  <c r="G91" i="35"/>
  <c r="F91" i="35"/>
  <c r="E91" i="35"/>
  <c r="D91" i="35"/>
  <c r="C91" i="35"/>
  <c r="S90" i="35"/>
  <c r="R90" i="35"/>
  <c r="Q90" i="35"/>
  <c r="P90" i="35"/>
  <c r="O90" i="35"/>
  <c r="N90" i="35"/>
  <c r="M90" i="35"/>
  <c r="L90" i="35"/>
  <c r="K90" i="35"/>
  <c r="J90" i="35"/>
  <c r="I90" i="35"/>
  <c r="H90" i="35"/>
  <c r="G90" i="35"/>
  <c r="F90" i="35"/>
  <c r="E90" i="35"/>
  <c r="D90" i="35"/>
  <c r="C90" i="35"/>
  <c r="S89" i="35"/>
  <c r="R89" i="35"/>
  <c r="Q89" i="35"/>
  <c r="P89" i="35"/>
  <c r="O89" i="35"/>
  <c r="N89" i="35"/>
  <c r="M89" i="35"/>
  <c r="L89" i="35"/>
  <c r="K89" i="35"/>
  <c r="J89" i="35"/>
  <c r="I89" i="35"/>
  <c r="H89" i="35"/>
  <c r="G89" i="35"/>
  <c r="F89" i="35"/>
  <c r="E89" i="35"/>
  <c r="D89" i="35"/>
  <c r="C89" i="35"/>
  <c r="S88" i="35"/>
  <c r="R88" i="35"/>
  <c r="Q88" i="35"/>
  <c r="P88" i="35"/>
  <c r="O88" i="35"/>
  <c r="N88" i="35"/>
  <c r="M88" i="35"/>
  <c r="L88" i="35"/>
  <c r="K88" i="35"/>
  <c r="J88" i="35"/>
  <c r="I88" i="35"/>
  <c r="H88" i="35"/>
  <c r="G88" i="35"/>
  <c r="F88" i="35"/>
  <c r="E88" i="35"/>
  <c r="D88" i="35"/>
  <c r="C88" i="35"/>
  <c r="S87" i="35"/>
  <c r="R87" i="35"/>
  <c r="Q87" i="35"/>
  <c r="P87" i="35"/>
  <c r="O87" i="35"/>
  <c r="N87" i="35"/>
  <c r="M87" i="35"/>
  <c r="L87" i="35"/>
  <c r="K87" i="35"/>
  <c r="J87" i="35"/>
  <c r="I87" i="35"/>
  <c r="H87" i="35"/>
  <c r="G87" i="35"/>
  <c r="F87" i="35"/>
  <c r="E87" i="35"/>
  <c r="D87" i="35"/>
  <c r="C87" i="35"/>
  <c r="D84" i="35"/>
  <c r="E84" i="35"/>
  <c r="F84" i="35"/>
  <c r="G84" i="35"/>
  <c r="H84" i="35"/>
  <c r="I84" i="35"/>
  <c r="J84" i="35"/>
  <c r="K84" i="35"/>
  <c r="L84" i="35"/>
  <c r="M84" i="35"/>
  <c r="N84" i="35"/>
  <c r="O84" i="35"/>
  <c r="P84" i="35"/>
  <c r="Q84" i="35"/>
  <c r="R84" i="35"/>
  <c r="S84" i="35"/>
  <c r="V84" i="35"/>
  <c r="C84" i="35"/>
  <c r="D83" i="35"/>
  <c r="E83" i="35"/>
  <c r="F83" i="35"/>
  <c r="G83" i="35"/>
  <c r="H83" i="35"/>
  <c r="I83" i="35"/>
  <c r="J83" i="35"/>
  <c r="K83" i="35"/>
  <c r="L83" i="35"/>
  <c r="M83" i="35"/>
  <c r="N83" i="35"/>
  <c r="O83" i="35"/>
  <c r="P83" i="35"/>
  <c r="Q83" i="35"/>
  <c r="R83" i="35"/>
  <c r="S83" i="35"/>
  <c r="V83" i="35"/>
  <c r="C83" i="35"/>
  <c r="D82" i="35"/>
  <c r="E82" i="35"/>
  <c r="F82" i="35"/>
  <c r="G82" i="35"/>
  <c r="H82" i="35"/>
  <c r="I82" i="35"/>
  <c r="J82" i="35"/>
  <c r="K82" i="35"/>
  <c r="L82" i="35"/>
  <c r="M82" i="35"/>
  <c r="N82" i="35"/>
  <c r="O82" i="35"/>
  <c r="P82" i="35"/>
  <c r="Q82" i="35"/>
  <c r="R82" i="35"/>
  <c r="S82" i="35"/>
  <c r="V82" i="35"/>
  <c r="C82" i="35"/>
  <c r="D81" i="35"/>
  <c r="E81" i="35"/>
  <c r="F81" i="35"/>
  <c r="G81" i="35"/>
  <c r="H81" i="35"/>
  <c r="I81" i="35"/>
  <c r="J81" i="35"/>
  <c r="K81" i="35"/>
  <c r="L81" i="35"/>
  <c r="M81" i="35"/>
  <c r="N81" i="35"/>
  <c r="O81" i="35"/>
  <c r="P81" i="35"/>
  <c r="Q81" i="35"/>
  <c r="R81" i="35"/>
  <c r="S81" i="35"/>
  <c r="V81" i="35"/>
  <c r="C81" i="35"/>
  <c r="D80" i="35"/>
  <c r="E80" i="35"/>
  <c r="F80" i="35"/>
  <c r="G80" i="35"/>
  <c r="H80" i="35"/>
  <c r="I80" i="35"/>
  <c r="J80" i="35"/>
  <c r="K80" i="35"/>
  <c r="L80" i="35"/>
  <c r="M80" i="35"/>
  <c r="N80" i="35"/>
  <c r="O80" i="35"/>
  <c r="P80" i="35"/>
  <c r="Q80" i="35"/>
  <c r="R80" i="35"/>
  <c r="S80" i="35"/>
  <c r="V80" i="35"/>
  <c r="C80" i="35"/>
  <c r="D79" i="35"/>
  <c r="E79" i="35"/>
  <c r="F79" i="35"/>
  <c r="G79" i="35"/>
  <c r="H79" i="35"/>
  <c r="I79" i="35"/>
  <c r="J79" i="35"/>
  <c r="K79" i="35"/>
  <c r="L79" i="35"/>
  <c r="M79" i="35"/>
  <c r="N79" i="35"/>
  <c r="O79" i="35"/>
  <c r="P79" i="35"/>
  <c r="Q79" i="35"/>
  <c r="R79" i="35"/>
  <c r="S79" i="35"/>
  <c r="V79" i="35"/>
  <c r="C79" i="35"/>
  <c r="AV25" i="35"/>
  <c r="C25" i="35"/>
  <c r="AY25" i="35"/>
  <c r="F25" i="35"/>
  <c r="BB25" i="35"/>
  <c r="I25" i="35"/>
  <c r="F74" i="35"/>
  <c r="AM25" i="35"/>
  <c r="AP25" i="35"/>
  <c r="AS25" i="35"/>
  <c r="E74" i="35"/>
  <c r="AD25" i="35"/>
  <c r="AG25" i="35"/>
  <c r="AJ25" i="35"/>
  <c r="D74" i="35"/>
  <c r="U25" i="35"/>
  <c r="X25" i="35"/>
  <c r="AA25" i="35"/>
  <c r="C74" i="35"/>
  <c r="L25" i="35"/>
  <c r="O25" i="35"/>
  <c r="R25" i="35"/>
  <c r="B74" i="35"/>
  <c r="F73" i="35"/>
  <c r="E73" i="35"/>
  <c r="D73" i="35"/>
  <c r="C73" i="35"/>
  <c r="B73" i="35"/>
  <c r="S70" i="35"/>
  <c r="R70" i="35"/>
  <c r="Q70" i="35"/>
  <c r="P70" i="35"/>
  <c r="O70" i="35"/>
  <c r="N70" i="35"/>
  <c r="M70" i="35"/>
  <c r="L70" i="35"/>
  <c r="K70" i="35"/>
  <c r="J70" i="35"/>
  <c r="I70" i="35"/>
  <c r="H70" i="35"/>
  <c r="G70" i="35"/>
  <c r="F70" i="35"/>
  <c r="E70" i="35"/>
  <c r="D70" i="35"/>
  <c r="C70" i="35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S67" i="35"/>
  <c r="R67" i="35"/>
  <c r="Q67" i="35"/>
  <c r="P67" i="35"/>
  <c r="O67" i="35"/>
  <c r="N67" i="35"/>
  <c r="M67" i="35"/>
  <c r="L67" i="35"/>
  <c r="K67" i="35"/>
  <c r="J67" i="35"/>
  <c r="I67" i="35"/>
  <c r="H67" i="35"/>
  <c r="G67" i="35"/>
  <c r="F67" i="35"/>
  <c r="E67" i="35"/>
  <c r="D67" i="35"/>
  <c r="C67" i="35"/>
  <c r="S66" i="35"/>
  <c r="R66" i="35"/>
  <c r="Q66" i="35"/>
  <c r="P66" i="35"/>
  <c r="O66" i="35"/>
  <c r="N66" i="35"/>
  <c r="M66" i="35"/>
  <c r="L66" i="35"/>
  <c r="K66" i="35"/>
  <c r="J66" i="35"/>
  <c r="I66" i="35"/>
  <c r="H66" i="35"/>
  <c r="G66" i="35"/>
  <c r="F66" i="35"/>
  <c r="E66" i="35"/>
  <c r="D66" i="35"/>
  <c r="C66" i="35"/>
  <c r="S65" i="35"/>
  <c r="R65" i="35"/>
  <c r="Q65" i="35"/>
  <c r="P65" i="35"/>
  <c r="O65" i="35"/>
  <c r="N65" i="35"/>
  <c r="M65" i="35"/>
  <c r="L65" i="35"/>
  <c r="K65" i="35"/>
  <c r="J65" i="35"/>
  <c r="I65" i="35"/>
  <c r="H65" i="35"/>
  <c r="G65" i="35"/>
  <c r="F65" i="35"/>
  <c r="E65" i="35"/>
  <c r="D65" i="35"/>
  <c r="C65" i="35"/>
  <c r="D62" i="35"/>
  <c r="E62" i="35"/>
  <c r="F62" i="35"/>
  <c r="G62" i="35"/>
  <c r="H62" i="35"/>
  <c r="I62" i="35"/>
  <c r="J62" i="35"/>
  <c r="K62" i="35"/>
  <c r="L62" i="35"/>
  <c r="M62" i="35"/>
  <c r="N62" i="35"/>
  <c r="O62" i="35"/>
  <c r="P62" i="35"/>
  <c r="Q62" i="35"/>
  <c r="R62" i="35"/>
  <c r="S62" i="35"/>
  <c r="V62" i="35"/>
  <c r="C62" i="35"/>
  <c r="D61" i="35"/>
  <c r="E61" i="35"/>
  <c r="F61" i="35"/>
  <c r="G61" i="35"/>
  <c r="H61" i="35"/>
  <c r="I61" i="35"/>
  <c r="J61" i="35"/>
  <c r="K61" i="35"/>
  <c r="L61" i="35"/>
  <c r="M61" i="35"/>
  <c r="N61" i="35"/>
  <c r="O61" i="35"/>
  <c r="P61" i="35"/>
  <c r="Q61" i="35"/>
  <c r="R61" i="35"/>
  <c r="S61" i="35"/>
  <c r="V61" i="35"/>
  <c r="C61" i="35"/>
  <c r="D60" i="35"/>
  <c r="E60" i="35"/>
  <c r="F60" i="35"/>
  <c r="G60" i="35"/>
  <c r="H60" i="35"/>
  <c r="I60" i="35"/>
  <c r="J60" i="35"/>
  <c r="K60" i="35"/>
  <c r="L60" i="35"/>
  <c r="M60" i="35"/>
  <c r="N60" i="35"/>
  <c r="O60" i="35"/>
  <c r="P60" i="35"/>
  <c r="Q60" i="35"/>
  <c r="R60" i="35"/>
  <c r="S60" i="35"/>
  <c r="V60" i="35"/>
  <c r="C60" i="35"/>
  <c r="D59" i="35"/>
  <c r="E59" i="35"/>
  <c r="F59" i="35"/>
  <c r="G59" i="35"/>
  <c r="H59" i="35"/>
  <c r="I59" i="35"/>
  <c r="J59" i="35"/>
  <c r="K59" i="35"/>
  <c r="L59" i="35"/>
  <c r="M59" i="35"/>
  <c r="N59" i="35"/>
  <c r="O59" i="35"/>
  <c r="P59" i="35"/>
  <c r="Q59" i="35"/>
  <c r="R59" i="35"/>
  <c r="S59" i="35"/>
  <c r="V59" i="35"/>
  <c r="C59" i="35"/>
  <c r="D58" i="35"/>
  <c r="E58" i="35"/>
  <c r="F58" i="35"/>
  <c r="G58" i="35"/>
  <c r="H58" i="35"/>
  <c r="I58" i="35"/>
  <c r="J58" i="35"/>
  <c r="K58" i="35"/>
  <c r="L58" i="35"/>
  <c r="M58" i="35"/>
  <c r="N58" i="35"/>
  <c r="O58" i="35"/>
  <c r="P58" i="35"/>
  <c r="Q58" i="35"/>
  <c r="R58" i="35"/>
  <c r="S58" i="35"/>
  <c r="V58" i="35"/>
  <c r="C58" i="35"/>
  <c r="D57" i="35"/>
  <c r="E57" i="35"/>
  <c r="F57" i="35"/>
  <c r="G57" i="35"/>
  <c r="H57" i="35"/>
  <c r="I57" i="35"/>
  <c r="J57" i="35"/>
  <c r="K57" i="35"/>
  <c r="L57" i="35"/>
  <c r="M57" i="35"/>
  <c r="N57" i="35"/>
  <c r="O57" i="35"/>
  <c r="P57" i="35"/>
  <c r="Q57" i="35"/>
  <c r="R57" i="35"/>
  <c r="S57" i="35"/>
  <c r="V57" i="35"/>
  <c r="C57" i="35"/>
  <c r="F53" i="35"/>
  <c r="E53" i="35"/>
  <c r="D53" i="35"/>
  <c r="C53" i="35"/>
  <c r="B53" i="35"/>
  <c r="AU25" i="35"/>
  <c r="B25" i="35"/>
  <c r="AX25" i="35"/>
  <c r="E25" i="35"/>
  <c r="BA25" i="35"/>
  <c r="H25" i="35"/>
  <c r="F52" i="35"/>
  <c r="AL25" i="35"/>
  <c r="AO25" i="35"/>
  <c r="AR25" i="35"/>
  <c r="E52" i="35"/>
  <c r="AC25" i="35"/>
  <c r="AF25" i="35"/>
  <c r="AI25" i="35"/>
  <c r="D52" i="35"/>
  <c r="T25" i="35"/>
  <c r="W25" i="35"/>
  <c r="Z25" i="35"/>
  <c r="C52" i="35"/>
  <c r="K25" i="35"/>
  <c r="N25" i="35"/>
  <c r="Q25" i="35"/>
  <c r="B52" i="35"/>
  <c r="F51" i="35"/>
  <c r="E51" i="35"/>
  <c r="D51" i="35"/>
  <c r="C51" i="35"/>
  <c r="B51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S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C47" i="35"/>
  <c r="S46" i="35"/>
  <c r="R46" i="35"/>
  <c r="Q46" i="35"/>
  <c r="P46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C46" i="35"/>
  <c r="S45" i="35"/>
  <c r="R45" i="35"/>
  <c r="Q45" i="35"/>
  <c r="P45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C45" i="35"/>
  <c r="S44" i="35"/>
  <c r="R44" i="35"/>
  <c r="Q44" i="35"/>
  <c r="P44" i="35"/>
  <c r="O44" i="35"/>
  <c r="N44" i="35"/>
  <c r="M44" i="35"/>
  <c r="L44" i="35"/>
  <c r="K44" i="35"/>
  <c r="J44" i="35"/>
  <c r="I44" i="35"/>
  <c r="H44" i="35"/>
  <c r="G44" i="35"/>
  <c r="F44" i="35"/>
  <c r="E44" i="35"/>
  <c r="D44" i="35"/>
  <c r="C44" i="35"/>
  <c r="S43" i="35"/>
  <c r="R43" i="35"/>
  <c r="Q43" i="35"/>
  <c r="P43" i="35"/>
  <c r="O43" i="35"/>
  <c r="N43" i="35"/>
  <c r="M43" i="35"/>
  <c r="L43" i="35"/>
  <c r="K43" i="35"/>
  <c r="J43" i="35"/>
  <c r="I43" i="35"/>
  <c r="H43" i="35"/>
  <c r="G43" i="35"/>
  <c r="F43" i="35"/>
  <c r="E43" i="35"/>
  <c r="D43" i="35"/>
  <c r="C43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V39" i="35"/>
  <c r="C39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S38" i="35"/>
  <c r="V38" i="35"/>
  <c r="C38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R37" i="35"/>
  <c r="S37" i="35"/>
  <c r="V37" i="35"/>
  <c r="C37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V36" i="35"/>
  <c r="C36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R35" i="35"/>
  <c r="S35" i="35"/>
  <c r="V35" i="35"/>
  <c r="C35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V34" i="35"/>
  <c r="C34" i="35"/>
  <c r="AW25" i="34"/>
  <c r="D25" i="34"/>
  <c r="AZ25" i="34"/>
  <c r="G25" i="34"/>
  <c r="BC25" i="34"/>
  <c r="J25" i="34"/>
  <c r="F96" i="34"/>
  <c r="AN25" i="34"/>
  <c r="AQ25" i="34"/>
  <c r="AT25" i="34"/>
  <c r="E96" i="34"/>
  <c r="AE25" i="34"/>
  <c r="AH25" i="34"/>
  <c r="AK25" i="34"/>
  <c r="D96" i="34"/>
  <c r="V25" i="34"/>
  <c r="Y25" i="34"/>
  <c r="AB25" i="34"/>
  <c r="C96" i="34"/>
  <c r="M25" i="34"/>
  <c r="P25" i="34"/>
  <c r="S25" i="34"/>
  <c r="B96" i="34"/>
  <c r="F95" i="34"/>
  <c r="E95" i="34"/>
  <c r="D95" i="34"/>
  <c r="C95" i="34"/>
  <c r="B95" i="34"/>
  <c r="S92" i="34"/>
  <c r="R92" i="34"/>
  <c r="Q92" i="34"/>
  <c r="P92" i="34"/>
  <c r="O92" i="34"/>
  <c r="N92" i="34"/>
  <c r="M92" i="34"/>
  <c r="L92" i="34"/>
  <c r="K92" i="34"/>
  <c r="J92" i="34"/>
  <c r="I92" i="34"/>
  <c r="H92" i="34"/>
  <c r="G92" i="34"/>
  <c r="F92" i="34"/>
  <c r="E92" i="34"/>
  <c r="D92" i="34"/>
  <c r="C92" i="34"/>
  <c r="S91" i="34"/>
  <c r="R91" i="34"/>
  <c r="Q91" i="34"/>
  <c r="P91" i="34"/>
  <c r="O91" i="34"/>
  <c r="N91" i="34"/>
  <c r="M91" i="34"/>
  <c r="L91" i="34"/>
  <c r="K91" i="34"/>
  <c r="J91" i="34"/>
  <c r="I91" i="34"/>
  <c r="H91" i="34"/>
  <c r="G91" i="34"/>
  <c r="F91" i="34"/>
  <c r="E91" i="34"/>
  <c r="D91" i="34"/>
  <c r="C91" i="34"/>
  <c r="S90" i="34"/>
  <c r="R90" i="34"/>
  <c r="Q90" i="34"/>
  <c r="P90" i="34"/>
  <c r="O90" i="34"/>
  <c r="N90" i="34"/>
  <c r="M90" i="34"/>
  <c r="L90" i="34"/>
  <c r="K90" i="34"/>
  <c r="J90" i="34"/>
  <c r="I90" i="34"/>
  <c r="H90" i="34"/>
  <c r="G90" i="34"/>
  <c r="F90" i="34"/>
  <c r="E90" i="34"/>
  <c r="D90" i="34"/>
  <c r="C90" i="34"/>
  <c r="S89" i="34"/>
  <c r="R89" i="34"/>
  <c r="Q89" i="34"/>
  <c r="P89" i="34"/>
  <c r="O89" i="34"/>
  <c r="N89" i="34"/>
  <c r="M89" i="34"/>
  <c r="L89" i="34"/>
  <c r="K89" i="34"/>
  <c r="J89" i="34"/>
  <c r="I89" i="34"/>
  <c r="H89" i="34"/>
  <c r="G89" i="34"/>
  <c r="F89" i="34"/>
  <c r="E89" i="34"/>
  <c r="D89" i="34"/>
  <c r="C89" i="34"/>
  <c r="S88" i="34"/>
  <c r="R88" i="34"/>
  <c r="Q88" i="34"/>
  <c r="P88" i="34"/>
  <c r="O88" i="34"/>
  <c r="N88" i="34"/>
  <c r="M88" i="34"/>
  <c r="L88" i="34"/>
  <c r="K88" i="34"/>
  <c r="J88" i="34"/>
  <c r="I88" i="34"/>
  <c r="H88" i="34"/>
  <c r="G88" i="34"/>
  <c r="F88" i="34"/>
  <c r="E88" i="34"/>
  <c r="D88" i="34"/>
  <c r="C88" i="34"/>
  <c r="S87" i="34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C87" i="34"/>
  <c r="D84" i="34"/>
  <c r="E84" i="34"/>
  <c r="F84" i="34"/>
  <c r="G84" i="34"/>
  <c r="H84" i="34"/>
  <c r="I84" i="34"/>
  <c r="J84" i="34"/>
  <c r="K84" i="34"/>
  <c r="L84" i="34"/>
  <c r="M84" i="34"/>
  <c r="N84" i="34"/>
  <c r="O84" i="34"/>
  <c r="P84" i="34"/>
  <c r="Q84" i="34"/>
  <c r="R84" i="34"/>
  <c r="S84" i="34"/>
  <c r="V84" i="34"/>
  <c r="C84" i="34"/>
  <c r="D83" i="34"/>
  <c r="E83" i="34"/>
  <c r="F83" i="34"/>
  <c r="G83" i="34"/>
  <c r="H83" i="34"/>
  <c r="I83" i="34"/>
  <c r="J83" i="34"/>
  <c r="K83" i="34"/>
  <c r="L83" i="34"/>
  <c r="M83" i="34"/>
  <c r="N83" i="34"/>
  <c r="O83" i="34"/>
  <c r="P83" i="34"/>
  <c r="Q83" i="34"/>
  <c r="R83" i="34"/>
  <c r="S83" i="34"/>
  <c r="V83" i="34"/>
  <c r="C83" i="34"/>
  <c r="D82" i="34"/>
  <c r="E82" i="34"/>
  <c r="F82" i="34"/>
  <c r="G82" i="34"/>
  <c r="H82" i="34"/>
  <c r="I82" i="34"/>
  <c r="J82" i="34"/>
  <c r="K82" i="34"/>
  <c r="L82" i="34"/>
  <c r="M82" i="34"/>
  <c r="N82" i="34"/>
  <c r="O82" i="34"/>
  <c r="P82" i="34"/>
  <c r="Q82" i="34"/>
  <c r="R82" i="34"/>
  <c r="S82" i="34"/>
  <c r="V82" i="34"/>
  <c r="C82" i="34"/>
  <c r="D81" i="34"/>
  <c r="E81" i="34"/>
  <c r="F81" i="34"/>
  <c r="G81" i="34"/>
  <c r="H81" i="34"/>
  <c r="I81" i="34"/>
  <c r="J81" i="34"/>
  <c r="K81" i="34"/>
  <c r="L81" i="34"/>
  <c r="M81" i="34"/>
  <c r="N81" i="34"/>
  <c r="O81" i="34"/>
  <c r="P81" i="34"/>
  <c r="Q81" i="34"/>
  <c r="R81" i="34"/>
  <c r="S81" i="34"/>
  <c r="V81" i="34"/>
  <c r="C81" i="34"/>
  <c r="D80" i="34"/>
  <c r="E80" i="34"/>
  <c r="F80" i="34"/>
  <c r="G80" i="34"/>
  <c r="H80" i="34"/>
  <c r="I80" i="34"/>
  <c r="J80" i="34"/>
  <c r="K80" i="34"/>
  <c r="L80" i="34"/>
  <c r="M80" i="34"/>
  <c r="N80" i="34"/>
  <c r="O80" i="34"/>
  <c r="P80" i="34"/>
  <c r="Q80" i="34"/>
  <c r="R80" i="34"/>
  <c r="S80" i="34"/>
  <c r="V80" i="34"/>
  <c r="C80" i="34"/>
  <c r="D79" i="34"/>
  <c r="E79" i="34"/>
  <c r="F79" i="34"/>
  <c r="G79" i="34"/>
  <c r="H79" i="34"/>
  <c r="I79" i="34"/>
  <c r="J79" i="34"/>
  <c r="K79" i="34"/>
  <c r="L79" i="34"/>
  <c r="M79" i="34"/>
  <c r="N79" i="34"/>
  <c r="O79" i="34"/>
  <c r="P79" i="34"/>
  <c r="Q79" i="34"/>
  <c r="R79" i="34"/>
  <c r="S79" i="34"/>
  <c r="V79" i="34"/>
  <c r="C79" i="34"/>
  <c r="AV25" i="34"/>
  <c r="C25" i="34"/>
  <c r="AY25" i="34"/>
  <c r="F25" i="34"/>
  <c r="BB25" i="34"/>
  <c r="I25" i="34"/>
  <c r="F74" i="34"/>
  <c r="AM25" i="34"/>
  <c r="AP25" i="34"/>
  <c r="AS25" i="34"/>
  <c r="E74" i="34"/>
  <c r="AD25" i="34"/>
  <c r="AG25" i="34"/>
  <c r="AJ25" i="34"/>
  <c r="D74" i="34"/>
  <c r="U25" i="34"/>
  <c r="X25" i="34"/>
  <c r="AA25" i="34"/>
  <c r="C74" i="34"/>
  <c r="L25" i="34"/>
  <c r="O25" i="34"/>
  <c r="R25" i="34"/>
  <c r="B74" i="34"/>
  <c r="F73" i="34"/>
  <c r="E73" i="34"/>
  <c r="D73" i="34"/>
  <c r="C73" i="34"/>
  <c r="B73" i="34"/>
  <c r="S70" i="34"/>
  <c r="R70" i="34"/>
  <c r="Q70" i="34"/>
  <c r="P70" i="34"/>
  <c r="O70" i="34"/>
  <c r="N70" i="34"/>
  <c r="M70" i="34"/>
  <c r="L70" i="34"/>
  <c r="K70" i="34"/>
  <c r="J70" i="34"/>
  <c r="I70" i="34"/>
  <c r="H70" i="34"/>
  <c r="G70" i="34"/>
  <c r="F70" i="34"/>
  <c r="E70" i="34"/>
  <c r="D70" i="34"/>
  <c r="C70" i="34"/>
  <c r="S69" i="34"/>
  <c r="R69" i="34"/>
  <c r="Q69" i="34"/>
  <c r="P69" i="34"/>
  <c r="O69" i="34"/>
  <c r="N69" i="34"/>
  <c r="M69" i="34"/>
  <c r="L69" i="34"/>
  <c r="K69" i="34"/>
  <c r="J69" i="34"/>
  <c r="I69" i="34"/>
  <c r="H69" i="34"/>
  <c r="G69" i="34"/>
  <c r="F69" i="34"/>
  <c r="E69" i="34"/>
  <c r="D69" i="34"/>
  <c r="C69" i="34"/>
  <c r="S68" i="34"/>
  <c r="R68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E68" i="34"/>
  <c r="D68" i="34"/>
  <c r="C68" i="34"/>
  <c r="S67" i="34"/>
  <c r="R67" i="34"/>
  <c r="Q67" i="34"/>
  <c r="P67" i="34"/>
  <c r="O67" i="34"/>
  <c r="N67" i="34"/>
  <c r="M67" i="34"/>
  <c r="L67" i="34"/>
  <c r="K67" i="34"/>
  <c r="J67" i="34"/>
  <c r="I67" i="34"/>
  <c r="H67" i="34"/>
  <c r="G67" i="34"/>
  <c r="F67" i="34"/>
  <c r="E67" i="34"/>
  <c r="D67" i="34"/>
  <c r="C67" i="34"/>
  <c r="S66" i="34"/>
  <c r="R66" i="34"/>
  <c r="Q66" i="34"/>
  <c r="P66" i="34"/>
  <c r="O66" i="34"/>
  <c r="N66" i="34"/>
  <c r="M66" i="34"/>
  <c r="L66" i="34"/>
  <c r="K66" i="34"/>
  <c r="J66" i="34"/>
  <c r="I66" i="34"/>
  <c r="H66" i="34"/>
  <c r="G66" i="34"/>
  <c r="F66" i="34"/>
  <c r="E66" i="34"/>
  <c r="D66" i="34"/>
  <c r="C66" i="34"/>
  <c r="S65" i="34"/>
  <c r="R65" i="34"/>
  <c r="Q65" i="34"/>
  <c r="P65" i="34"/>
  <c r="O65" i="34"/>
  <c r="N65" i="34"/>
  <c r="M65" i="34"/>
  <c r="L65" i="34"/>
  <c r="K65" i="34"/>
  <c r="J65" i="34"/>
  <c r="I65" i="34"/>
  <c r="H65" i="34"/>
  <c r="G65" i="34"/>
  <c r="F65" i="34"/>
  <c r="E65" i="34"/>
  <c r="D65" i="34"/>
  <c r="C65" i="34"/>
  <c r="D62" i="34"/>
  <c r="E62" i="34"/>
  <c r="F62" i="34"/>
  <c r="G62" i="34"/>
  <c r="H62" i="34"/>
  <c r="I62" i="34"/>
  <c r="J62" i="34"/>
  <c r="K62" i="34"/>
  <c r="L62" i="34"/>
  <c r="M62" i="34"/>
  <c r="N62" i="34"/>
  <c r="O62" i="34"/>
  <c r="P62" i="34"/>
  <c r="Q62" i="34"/>
  <c r="R62" i="34"/>
  <c r="S62" i="34"/>
  <c r="V62" i="34"/>
  <c r="C62" i="34"/>
  <c r="D61" i="34"/>
  <c r="E61" i="34"/>
  <c r="F61" i="34"/>
  <c r="G61" i="34"/>
  <c r="H61" i="34"/>
  <c r="I61" i="34"/>
  <c r="J61" i="34"/>
  <c r="K61" i="34"/>
  <c r="L61" i="34"/>
  <c r="M61" i="34"/>
  <c r="N61" i="34"/>
  <c r="O61" i="34"/>
  <c r="P61" i="34"/>
  <c r="Q61" i="34"/>
  <c r="R61" i="34"/>
  <c r="S61" i="34"/>
  <c r="V61" i="34"/>
  <c r="C61" i="34"/>
  <c r="D60" i="34"/>
  <c r="E60" i="34"/>
  <c r="F60" i="34"/>
  <c r="G60" i="34"/>
  <c r="H60" i="34"/>
  <c r="I60" i="34"/>
  <c r="J60" i="34"/>
  <c r="K60" i="34"/>
  <c r="L60" i="34"/>
  <c r="M60" i="34"/>
  <c r="N60" i="34"/>
  <c r="O60" i="34"/>
  <c r="P60" i="34"/>
  <c r="Q60" i="34"/>
  <c r="R60" i="34"/>
  <c r="S60" i="34"/>
  <c r="V60" i="34"/>
  <c r="C60" i="34"/>
  <c r="D59" i="34"/>
  <c r="E59" i="34"/>
  <c r="F59" i="34"/>
  <c r="G59" i="34"/>
  <c r="H59" i="34"/>
  <c r="I59" i="34"/>
  <c r="J59" i="34"/>
  <c r="K59" i="34"/>
  <c r="L59" i="34"/>
  <c r="M59" i="34"/>
  <c r="N59" i="34"/>
  <c r="O59" i="34"/>
  <c r="P59" i="34"/>
  <c r="Q59" i="34"/>
  <c r="R59" i="34"/>
  <c r="S59" i="34"/>
  <c r="V59" i="34"/>
  <c r="C59" i="34"/>
  <c r="D58" i="34"/>
  <c r="E58" i="34"/>
  <c r="F58" i="34"/>
  <c r="G58" i="34"/>
  <c r="H58" i="34"/>
  <c r="I58" i="34"/>
  <c r="J58" i="34"/>
  <c r="K58" i="34"/>
  <c r="L58" i="34"/>
  <c r="M58" i="34"/>
  <c r="N58" i="34"/>
  <c r="O58" i="34"/>
  <c r="P58" i="34"/>
  <c r="Q58" i="34"/>
  <c r="R58" i="34"/>
  <c r="S58" i="34"/>
  <c r="V58" i="34"/>
  <c r="C58" i="34"/>
  <c r="D57" i="34"/>
  <c r="E57" i="34"/>
  <c r="F57" i="34"/>
  <c r="G57" i="34"/>
  <c r="H57" i="34"/>
  <c r="I57" i="34"/>
  <c r="J57" i="34"/>
  <c r="K57" i="34"/>
  <c r="L57" i="34"/>
  <c r="M57" i="34"/>
  <c r="N57" i="34"/>
  <c r="O57" i="34"/>
  <c r="P57" i="34"/>
  <c r="Q57" i="34"/>
  <c r="R57" i="34"/>
  <c r="S57" i="34"/>
  <c r="V57" i="34"/>
  <c r="C57" i="34"/>
  <c r="F53" i="34"/>
  <c r="E53" i="34"/>
  <c r="D53" i="34"/>
  <c r="C53" i="34"/>
  <c r="B53" i="34"/>
  <c r="AU25" i="34"/>
  <c r="B25" i="34"/>
  <c r="AX25" i="34"/>
  <c r="E25" i="34"/>
  <c r="BA25" i="34"/>
  <c r="H25" i="34"/>
  <c r="F52" i="34"/>
  <c r="AL25" i="34"/>
  <c r="AO25" i="34"/>
  <c r="AR25" i="34"/>
  <c r="E52" i="34"/>
  <c r="AC25" i="34"/>
  <c r="AF25" i="34"/>
  <c r="AI25" i="34"/>
  <c r="D52" i="34"/>
  <c r="T25" i="34"/>
  <c r="W25" i="34"/>
  <c r="Z25" i="34"/>
  <c r="C52" i="34"/>
  <c r="K25" i="34"/>
  <c r="N25" i="34"/>
  <c r="Q25" i="34"/>
  <c r="B52" i="34"/>
  <c r="F51" i="34"/>
  <c r="E51" i="34"/>
  <c r="D51" i="34"/>
  <c r="C51" i="34"/>
  <c r="B51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S47" i="34"/>
  <c r="R47" i="34"/>
  <c r="Q47" i="34"/>
  <c r="P47" i="34"/>
  <c r="O47" i="34"/>
  <c r="N47" i="34"/>
  <c r="M47" i="34"/>
  <c r="L47" i="34"/>
  <c r="K47" i="34"/>
  <c r="J47" i="34"/>
  <c r="I47" i="34"/>
  <c r="H47" i="34"/>
  <c r="G47" i="34"/>
  <c r="F47" i="34"/>
  <c r="E47" i="34"/>
  <c r="D47" i="34"/>
  <c r="C47" i="34"/>
  <c r="S46" i="34"/>
  <c r="R46" i="34"/>
  <c r="Q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C46" i="34"/>
  <c r="S45" i="34"/>
  <c r="R45" i="34"/>
  <c r="Q45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C45" i="34"/>
  <c r="S44" i="34"/>
  <c r="R44" i="34"/>
  <c r="Q44" i="34"/>
  <c r="P44" i="34"/>
  <c r="O44" i="34"/>
  <c r="N44" i="34"/>
  <c r="M44" i="34"/>
  <c r="L44" i="34"/>
  <c r="K44" i="34"/>
  <c r="J44" i="34"/>
  <c r="I44" i="34"/>
  <c r="H44" i="34"/>
  <c r="G44" i="34"/>
  <c r="F44" i="34"/>
  <c r="E44" i="34"/>
  <c r="D44" i="34"/>
  <c r="C44" i="34"/>
  <c r="S43" i="34"/>
  <c r="R43" i="34"/>
  <c r="Q43" i="34"/>
  <c r="P43" i="34"/>
  <c r="O43" i="34"/>
  <c r="N43" i="34"/>
  <c r="M43" i="34"/>
  <c r="L43" i="34"/>
  <c r="K43" i="34"/>
  <c r="J43" i="34"/>
  <c r="I43" i="34"/>
  <c r="H43" i="34"/>
  <c r="G43" i="34"/>
  <c r="F43" i="34"/>
  <c r="E43" i="34"/>
  <c r="D43" i="34"/>
  <c r="C43" i="34"/>
  <c r="D39" i="34"/>
  <c r="E39" i="34"/>
  <c r="F39" i="34"/>
  <c r="G39" i="34"/>
  <c r="H39" i="34"/>
  <c r="I39" i="34"/>
  <c r="J39" i="34"/>
  <c r="K39" i="34"/>
  <c r="L39" i="34"/>
  <c r="M39" i="34"/>
  <c r="N39" i="34"/>
  <c r="O39" i="34"/>
  <c r="P39" i="34"/>
  <c r="Q39" i="34"/>
  <c r="R39" i="34"/>
  <c r="S39" i="34"/>
  <c r="V39" i="34"/>
  <c r="C39" i="34"/>
  <c r="D38" i="34"/>
  <c r="E38" i="34"/>
  <c r="F38" i="34"/>
  <c r="G38" i="34"/>
  <c r="H38" i="34"/>
  <c r="I38" i="34"/>
  <c r="J38" i="34"/>
  <c r="K38" i="34"/>
  <c r="L38" i="34"/>
  <c r="M38" i="34"/>
  <c r="N38" i="34"/>
  <c r="O38" i="34"/>
  <c r="P38" i="34"/>
  <c r="Q38" i="34"/>
  <c r="R38" i="34"/>
  <c r="S38" i="34"/>
  <c r="V38" i="34"/>
  <c r="C38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V37" i="34"/>
  <c r="C37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V36" i="34"/>
  <c r="C36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V35" i="34"/>
  <c r="C35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V34" i="34"/>
  <c r="C34" i="34"/>
  <c r="AW25" i="33"/>
  <c r="D25" i="33"/>
  <c r="AZ25" i="33"/>
  <c r="G25" i="33"/>
  <c r="BC25" i="33"/>
  <c r="J25" i="33"/>
  <c r="F96" i="33"/>
  <c r="AN25" i="33"/>
  <c r="AQ25" i="33"/>
  <c r="AT25" i="33"/>
  <c r="E96" i="33"/>
  <c r="AE25" i="33"/>
  <c r="AH25" i="33"/>
  <c r="AK25" i="33"/>
  <c r="D96" i="33"/>
  <c r="V25" i="33"/>
  <c r="Y25" i="33"/>
  <c r="AB25" i="33"/>
  <c r="C96" i="33"/>
  <c r="M25" i="33"/>
  <c r="P25" i="33"/>
  <c r="S25" i="33"/>
  <c r="B96" i="33"/>
  <c r="F95" i="33"/>
  <c r="E95" i="33"/>
  <c r="D95" i="33"/>
  <c r="C95" i="33"/>
  <c r="B95" i="33"/>
  <c r="S92" i="33"/>
  <c r="R92" i="33"/>
  <c r="Q92" i="33"/>
  <c r="P92" i="33"/>
  <c r="O92" i="33"/>
  <c r="N92" i="33"/>
  <c r="M92" i="33"/>
  <c r="L92" i="33"/>
  <c r="K92" i="33"/>
  <c r="J92" i="33"/>
  <c r="I92" i="33"/>
  <c r="H92" i="33"/>
  <c r="G92" i="33"/>
  <c r="F92" i="33"/>
  <c r="E92" i="33"/>
  <c r="D92" i="33"/>
  <c r="C92" i="33"/>
  <c r="S91" i="33"/>
  <c r="R91" i="33"/>
  <c r="Q91" i="33"/>
  <c r="P91" i="33"/>
  <c r="O91" i="33"/>
  <c r="N91" i="33"/>
  <c r="M91" i="33"/>
  <c r="L91" i="33"/>
  <c r="K91" i="33"/>
  <c r="J91" i="33"/>
  <c r="I91" i="33"/>
  <c r="H91" i="33"/>
  <c r="G91" i="33"/>
  <c r="F91" i="33"/>
  <c r="E91" i="33"/>
  <c r="D91" i="33"/>
  <c r="C91" i="33"/>
  <c r="S90" i="33"/>
  <c r="R90" i="33"/>
  <c r="Q90" i="33"/>
  <c r="P90" i="33"/>
  <c r="O90" i="33"/>
  <c r="N90" i="33"/>
  <c r="M90" i="33"/>
  <c r="L90" i="33"/>
  <c r="K90" i="33"/>
  <c r="J90" i="33"/>
  <c r="I90" i="33"/>
  <c r="H90" i="33"/>
  <c r="G90" i="33"/>
  <c r="F90" i="33"/>
  <c r="E90" i="33"/>
  <c r="D90" i="33"/>
  <c r="C90" i="33"/>
  <c r="S89" i="33"/>
  <c r="R89" i="33"/>
  <c r="Q89" i="33"/>
  <c r="P89" i="33"/>
  <c r="O89" i="33"/>
  <c r="N89" i="33"/>
  <c r="M89" i="33"/>
  <c r="L89" i="33"/>
  <c r="K89" i="33"/>
  <c r="J89" i="33"/>
  <c r="I89" i="33"/>
  <c r="H89" i="33"/>
  <c r="G89" i="33"/>
  <c r="F89" i="33"/>
  <c r="E89" i="33"/>
  <c r="D89" i="33"/>
  <c r="C89" i="33"/>
  <c r="S88" i="33"/>
  <c r="R88" i="33"/>
  <c r="Q88" i="33"/>
  <c r="P88" i="33"/>
  <c r="O88" i="33"/>
  <c r="N88" i="33"/>
  <c r="M88" i="33"/>
  <c r="L88" i="33"/>
  <c r="K88" i="33"/>
  <c r="J88" i="33"/>
  <c r="I88" i="33"/>
  <c r="H88" i="33"/>
  <c r="G88" i="33"/>
  <c r="F88" i="33"/>
  <c r="E88" i="33"/>
  <c r="D88" i="33"/>
  <c r="C88" i="33"/>
  <c r="S87" i="33"/>
  <c r="R87" i="33"/>
  <c r="Q87" i="33"/>
  <c r="P87" i="33"/>
  <c r="O87" i="33"/>
  <c r="N87" i="33"/>
  <c r="M87" i="33"/>
  <c r="L87" i="33"/>
  <c r="K87" i="33"/>
  <c r="J87" i="33"/>
  <c r="I87" i="33"/>
  <c r="H87" i="33"/>
  <c r="G87" i="33"/>
  <c r="F87" i="33"/>
  <c r="E87" i="33"/>
  <c r="D87" i="33"/>
  <c r="C87" i="33"/>
  <c r="D84" i="33"/>
  <c r="E84" i="33"/>
  <c r="F84" i="33"/>
  <c r="G84" i="33"/>
  <c r="H84" i="33"/>
  <c r="I84" i="33"/>
  <c r="J84" i="33"/>
  <c r="K84" i="33"/>
  <c r="L84" i="33"/>
  <c r="M84" i="33"/>
  <c r="N84" i="33"/>
  <c r="O84" i="33"/>
  <c r="P84" i="33"/>
  <c r="Q84" i="33"/>
  <c r="R84" i="33"/>
  <c r="S84" i="33"/>
  <c r="V84" i="33"/>
  <c r="C84" i="33"/>
  <c r="D83" i="33"/>
  <c r="E83" i="33"/>
  <c r="F83" i="33"/>
  <c r="G83" i="33"/>
  <c r="H83" i="33"/>
  <c r="I83" i="33"/>
  <c r="J83" i="33"/>
  <c r="K83" i="33"/>
  <c r="L83" i="33"/>
  <c r="M83" i="33"/>
  <c r="N83" i="33"/>
  <c r="O83" i="33"/>
  <c r="P83" i="33"/>
  <c r="Q83" i="33"/>
  <c r="R83" i="33"/>
  <c r="S83" i="33"/>
  <c r="V83" i="33"/>
  <c r="C83" i="33"/>
  <c r="D82" i="33"/>
  <c r="E82" i="33"/>
  <c r="F82" i="33"/>
  <c r="G82" i="33"/>
  <c r="H82" i="33"/>
  <c r="I82" i="33"/>
  <c r="J82" i="33"/>
  <c r="K82" i="33"/>
  <c r="L82" i="33"/>
  <c r="M82" i="33"/>
  <c r="N82" i="33"/>
  <c r="O82" i="33"/>
  <c r="P82" i="33"/>
  <c r="Q82" i="33"/>
  <c r="R82" i="33"/>
  <c r="S82" i="33"/>
  <c r="V82" i="33"/>
  <c r="C82" i="33"/>
  <c r="D81" i="33"/>
  <c r="E81" i="33"/>
  <c r="F81" i="33"/>
  <c r="G81" i="33"/>
  <c r="H81" i="33"/>
  <c r="I81" i="33"/>
  <c r="J81" i="33"/>
  <c r="K81" i="33"/>
  <c r="L81" i="33"/>
  <c r="M81" i="33"/>
  <c r="N81" i="33"/>
  <c r="O81" i="33"/>
  <c r="P81" i="33"/>
  <c r="Q81" i="33"/>
  <c r="R81" i="33"/>
  <c r="S81" i="33"/>
  <c r="V81" i="33"/>
  <c r="C81" i="33"/>
  <c r="D80" i="33"/>
  <c r="E80" i="33"/>
  <c r="F80" i="33"/>
  <c r="G80" i="33"/>
  <c r="H80" i="33"/>
  <c r="I80" i="33"/>
  <c r="J80" i="33"/>
  <c r="K80" i="33"/>
  <c r="L80" i="33"/>
  <c r="M80" i="33"/>
  <c r="N80" i="33"/>
  <c r="O80" i="33"/>
  <c r="P80" i="33"/>
  <c r="Q80" i="33"/>
  <c r="R80" i="33"/>
  <c r="S80" i="33"/>
  <c r="V80" i="33"/>
  <c r="C80" i="33"/>
  <c r="D79" i="33"/>
  <c r="E79" i="33"/>
  <c r="F79" i="33"/>
  <c r="G79" i="33"/>
  <c r="H79" i="33"/>
  <c r="I79" i="33"/>
  <c r="J79" i="33"/>
  <c r="K79" i="33"/>
  <c r="L79" i="33"/>
  <c r="M79" i="33"/>
  <c r="N79" i="33"/>
  <c r="O79" i="33"/>
  <c r="P79" i="33"/>
  <c r="Q79" i="33"/>
  <c r="R79" i="33"/>
  <c r="S79" i="33"/>
  <c r="V79" i="33"/>
  <c r="C79" i="33"/>
  <c r="AV25" i="33"/>
  <c r="C25" i="33"/>
  <c r="AY25" i="33"/>
  <c r="F25" i="33"/>
  <c r="BB25" i="33"/>
  <c r="I25" i="33"/>
  <c r="F74" i="33"/>
  <c r="AM25" i="33"/>
  <c r="AP25" i="33"/>
  <c r="AS25" i="33"/>
  <c r="E74" i="33"/>
  <c r="AD25" i="33"/>
  <c r="AG25" i="33"/>
  <c r="AJ25" i="33"/>
  <c r="D74" i="33"/>
  <c r="U25" i="33"/>
  <c r="X25" i="33"/>
  <c r="AA25" i="33"/>
  <c r="C74" i="33"/>
  <c r="L25" i="33"/>
  <c r="O25" i="33"/>
  <c r="R25" i="33"/>
  <c r="B74" i="33"/>
  <c r="F73" i="33"/>
  <c r="E73" i="33"/>
  <c r="D73" i="33"/>
  <c r="C73" i="33"/>
  <c r="B73" i="33"/>
  <c r="S70" i="33"/>
  <c r="R70" i="33"/>
  <c r="Q70" i="33"/>
  <c r="P70" i="33"/>
  <c r="O70" i="33"/>
  <c r="N70" i="33"/>
  <c r="M70" i="33"/>
  <c r="L70" i="33"/>
  <c r="K70" i="33"/>
  <c r="J70" i="33"/>
  <c r="I70" i="33"/>
  <c r="H70" i="33"/>
  <c r="G70" i="33"/>
  <c r="F70" i="33"/>
  <c r="E70" i="33"/>
  <c r="D70" i="33"/>
  <c r="C70" i="33"/>
  <c r="S69" i="33"/>
  <c r="R69" i="33"/>
  <c r="Q69" i="33"/>
  <c r="P69" i="33"/>
  <c r="O69" i="33"/>
  <c r="N69" i="33"/>
  <c r="M69" i="33"/>
  <c r="L69" i="33"/>
  <c r="K69" i="33"/>
  <c r="J69" i="33"/>
  <c r="I69" i="33"/>
  <c r="H69" i="33"/>
  <c r="G69" i="33"/>
  <c r="F69" i="33"/>
  <c r="E69" i="33"/>
  <c r="D69" i="33"/>
  <c r="C69" i="33"/>
  <c r="S68" i="33"/>
  <c r="R68" i="33"/>
  <c r="Q68" i="33"/>
  <c r="P68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C68" i="33"/>
  <c r="S67" i="33"/>
  <c r="R67" i="33"/>
  <c r="Q67" i="33"/>
  <c r="P67" i="33"/>
  <c r="O67" i="33"/>
  <c r="N67" i="33"/>
  <c r="M67" i="33"/>
  <c r="L67" i="33"/>
  <c r="K67" i="33"/>
  <c r="J67" i="33"/>
  <c r="I67" i="33"/>
  <c r="H67" i="33"/>
  <c r="G67" i="33"/>
  <c r="F67" i="33"/>
  <c r="E67" i="33"/>
  <c r="D67" i="33"/>
  <c r="C67" i="33"/>
  <c r="S66" i="33"/>
  <c r="R66" i="33"/>
  <c r="Q66" i="33"/>
  <c r="P66" i="33"/>
  <c r="O66" i="33"/>
  <c r="N66" i="33"/>
  <c r="M66" i="33"/>
  <c r="L66" i="33"/>
  <c r="K66" i="33"/>
  <c r="J66" i="33"/>
  <c r="I66" i="33"/>
  <c r="H66" i="33"/>
  <c r="G66" i="33"/>
  <c r="F66" i="33"/>
  <c r="E66" i="33"/>
  <c r="D66" i="33"/>
  <c r="C66" i="33"/>
  <c r="S65" i="33"/>
  <c r="R65" i="33"/>
  <c r="Q65" i="33"/>
  <c r="P65" i="33"/>
  <c r="O65" i="33"/>
  <c r="N65" i="33"/>
  <c r="M65" i="33"/>
  <c r="L65" i="33"/>
  <c r="K65" i="33"/>
  <c r="J65" i="33"/>
  <c r="I65" i="33"/>
  <c r="H65" i="33"/>
  <c r="G65" i="33"/>
  <c r="F65" i="33"/>
  <c r="E65" i="33"/>
  <c r="D65" i="33"/>
  <c r="C65" i="33"/>
  <c r="D62" i="33"/>
  <c r="E62" i="33"/>
  <c r="F62" i="33"/>
  <c r="G62" i="33"/>
  <c r="H62" i="33"/>
  <c r="I62" i="33"/>
  <c r="J62" i="33"/>
  <c r="K62" i="33"/>
  <c r="L62" i="33"/>
  <c r="M62" i="33"/>
  <c r="N62" i="33"/>
  <c r="O62" i="33"/>
  <c r="P62" i="33"/>
  <c r="Q62" i="33"/>
  <c r="R62" i="33"/>
  <c r="S62" i="33"/>
  <c r="V62" i="33"/>
  <c r="C62" i="33"/>
  <c r="D61" i="33"/>
  <c r="E61" i="33"/>
  <c r="F61" i="33"/>
  <c r="G61" i="33"/>
  <c r="H61" i="33"/>
  <c r="I61" i="33"/>
  <c r="J61" i="33"/>
  <c r="K61" i="33"/>
  <c r="L61" i="33"/>
  <c r="M61" i="33"/>
  <c r="N61" i="33"/>
  <c r="O61" i="33"/>
  <c r="P61" i="33"/>
  <c r="Q61" i="33"/>
  <c r="R61" i="33"/>
  <c r="S61" i="33"/>
  <c r="V61" i="33"/>
  <c r="C61" i="33"/>
  <c r="D60" i="33"/>
  <c r="E60" i="33"/>
  <c r="F60" i="33"/>
  <c r="G60" i="33"/>
  <c r="H60" i="33"/>
  <c r="I60" i="33"/>
  <c r="J60" i="33"/>
  <c r="K60" i="33"/>
  <c r="L60" i="33"/>
  <c r="M60" i="33"/>
  <c r="N60" i="33"/>
  <c r="O60" i="33"/>
  <c r="P60" i="33"/>
  <c r="Q60" i="33"/>
  <c r="R60" i="33"/>
  <c r="S60" i="33"/>
  <c r="V60" i="33"/>
  <c r="C60" i="33"/>
  <c r="D59" i="33"/>
  <c r="E59" i="33"/>
  <c r="F59" i="33"/>
  <c r="G59" i="33"/>
  <c r="H59" i="33"/>
  <c r="I59" i="33"/>
  <c r="J59" i="33"/>
  <c r="K59" i="33"/>
  <c r="L59" i="33"/>
  <c r="M59" i="33"/>
  <c r="N59" i="33"/>
  <c r="O59" i="33"/>
  <c r="P59" i="33"/>
  <c r="Q59" i="33"/>
  <c r="R59" i="33"/>
  <c r="S59" i="33"/>
  <c r="V59" i="33"/>
  <c r="C59" i="33"/>
  <c r="D58" i="33"/>
  <c r="E58" i="33"/>
  <c r="F58" i="33"/>
  <c r="G58" i="33"/>
  <c r="H58" i="33"/>
  <c r="I58" i="33"/>
  <c r="J58" i="33"/>
  <c r="K58" i="33"/>
  <c r="L58" i="33"/>
  <c r="M58" i="33"/>
  <c r="N58" i="33"/>
  <c r="O58" i="33"/>
  <c r="P58" i="33"/>
  <c r="Q58" i="33"/>
  <c r="R58" i="33"/>
  <c r="S58" i="33"/>
  <c r="V58" i="33"/>
  <c r="C58" i="33"/>
  <c r="D57" i="33"/>
  <c r="E57" i="33"/>
  <c r="F57" i="33"/>
  <c r="G57" i="33"/>
  <c r="H57" i="33"/>
  <c r="I57" i="33"/>
  <c r="J57" i="33"/>
  <c r="K57" i="33"/>
  <c r="L57" i="33"/>
  <c r="M57" i="33"/>
  <c r="N57" i="33"/>
  <c r="O57" i="33"/>
  <c r="P57" i="33"/>
  <c r="Q57" i="33"/>
  <c r="R57" i="33"/>
  <c r="S57" i="33"/>
  <c r="V57" i="33"/>
  <c r="C57" i="33"/>
  <c r="F53" i="33"/>
  <c r="E53" i="33"/>
  <c r="D53" i="33"/>
  <c r="C53" i="33"/>
  <c r="B53" i="33"/>
  <c r="AU25" i="33"/>
  <c r="B25" i="33"/>
  <c r="AX25" i="33"/>
  <c r="E25" i="33"/>
  <c r="BA25" i="33"/>
  <c r="H25" i="33"/>
  <c r="F52" i="33"/>
  <c r="AL25" i="33"/>
  <c r="AO25" i="33"/>
  <c r="AR25" i="33"/>
  <c r="E52" i="33"/>
  <c r="AC25" i="33"/>
  <c r="AF25" i="33"/>
  <c r="AI25" i="33"/>
  <c r="D52" i="33"/>
  <c r="T25" i="33"/>
  <c r="W25" i="33"/>
  <c r="Z25" i="33"/>
  <c r="C52" i="33"/>
  <c r="K25" i="33"/>
  <c r="N25" i="33"/>
  <c r="Q25" i="33"/>
  <c r="B52" i="33"/>
  <c r="F51" i="33"/>
  <c r="E51" i="33"/>
  <c r="D51" i="33"/>
  <c r="C51" i="33"/>
  <c r="B51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S47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S46" i="33"/>
  <c r="R46" i="33"/>
  <c r="Q46" i="33"/>
  <c r="P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S45" i="33"/>
  <c r="R45" i="33"/>
  <c r="Q45" i="33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S44" i="33"/>
  <c r="R44" i="33"/>
  <c r="Q44" i="33"/>
  <c r="P44" i="33"/>
  <c r="O44" i="33"/>
  <c r="N44" i="33"/>
  <c r="M44" i="33"/>
  <c r="L44" i="33"/>
  <c r="K44" i="33"/>
  <c r="J44" i="33"/>
  <c r="I44" i="33"/>
  <c r="H44" i="33"/>
  <c r="G44" i="33"/>
  <c r="F44" i="33"/>
  <c r="E44" i="33"/>
  <c r="D44" i="33"/>
  <c r="C44" i="33"/>
  <c r="S43" i="33"/>
  <c r="R43" i="33"/>
  <c r="Q43" i="33"/>
  <c r="P43" i="33"/>
  <c r="O43" i="33"/>
  <c r="N43" i="33"/>
  <c r="M43" i="33"/>
  <c r="L43" i="33"/>
  <c r="K43" i="33"/>
  <c r="J43" i="33"/>
  <c r="I43" i="33"/>
  <c r="H43" i="33"/>
  <c r="G43" i="33"/>
  <c r="F43" i="33"/>
  <c r="E43" i="33"/>
  <c r="D43" i="33"/>
  <c r="C43" i="33"/>
  <c r="D39" i="33"/>
  <c r="E39" i="33"/>
  <c r="F39" i="33"/>
  <c r="G39" i="33"/>
  <c r="H39" i="33"/>
  <c r="I39" i="33"/>
  <c r="J39" i="33"/>
  <c r="K39" i="33"/>
  <c r="L39" i="33"/>
  <c r="M39" i="33"/>
  <c r="N39" i="33"/>
  <c r="O39" i="33"/>
  <c r="P39" i="33"/>
  <c r="Q39" i="33"/>
  <c r="R39" i="33"/>
  <c r="S39" i="33"/>
  <c r="V39" i="33"/>
  <c r="C39" i="33"/>
  <c r="D38" i="33"/>
  <c r="E38" i="33"/>
  <c r="F38" i="33"/>
  <c r="G38" i="33"/>
  <c r="H38" i="33"/>
  <c r="I38" i="33"/>
  <c r="J38" i="33"/>
  <c r="K38" i="33"/>
  <c r="L38" i="33"/>
  <c r="M38" i="33"/>
  <c r="N38" i="33"/>
  <c r="O38" i="33"/>
  <c r="P38" i="33"/>
  <c r="Q38" i="33"/>
  <c r="R38" i="33"/>
  <c r="S38" i="33"/>
  <c r="V38" i="33"/>
  <c r="C38" i="33"/>
  <c r="D37" i="33"/>
  <c r="E37" i="33"/>
  <c r="F37" i="33"/>
  <c r="G37" i="33"/>
  <c r="H37" i="33"/>
  <c r="I37" i="33"/>
  <c r="J37" i="33"/>
  <c r="K37" i="33"/>
  <c r="L37" i="33"/>
  <c r="M37" i="33"/>
  <c r="N37" i="33"/>
  <c r="O37" i="33"/>
  <c r="P37" i="33"/>
  <c r="Q37" i="33"/>
  <c r="R37" i="33"/>
  <c r="S37" i="33"/>
  <c r="V37" i="33"/>
  <c r="C37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V36" i="33"/>
  <c r="C36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V35" i="33"/>
  <c r="C35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V34" i="33"/>
  <c r="C34" i="33"/>
  <c r="AW25" i="32"/>
  <c r="D25" i="32"/>
  <c r="AZ25" i="32"/>
  <c r="G25" i="32"/>
  <c r="BC25" i="32"/>
  <c r="J25" i="32"/>
  <c r="F96" i="32"/>
  <c r="AN25" i="32"/>
  <c r="AQ25" i="32"/>
  <c r="AT25" i="32"/>
  <c r="E96" i="32"/>
  <c r="AE25" i="32"/>
  <c r="AH25" i="32"/>
  <c r="AK25" i="32"/>
  <c r="D96" i="32"/>
  <c r="V25" i="32"/>
  <c r="Y25" i="32"/>
  <c r="AB25" i="32"/>
  <c r="C96" i="32"/>
  <c r="M25" i="32"/>
  <c r="P25" i="32"/>
  <c r="S25" i="32"/>
  <c r="B96" i="32"/>
  <c r="F95" i="32"/>
  <c r="E95" i="32"/>
  <c r="D95" i="32"/>
  <c r="C95" i="32"/>
  <c r="B95" i="32"/>
  <c r="S92" i="32"/>
  <c r="R92" i="32"/>
  <c r="Q92" i="32"/>
  <c r="P92" i="32"/>
  <c r="O92" i="32"/>
  <c r="N92" i="32"/>
  <c r="M92" i="32"/>
  <c r="L92" i="32"/>
  <c r="K92" i="32"/>
  <c r="J92" i="32"/>
  <c r="I92" i="32"/>
  <c r="H92" i="32"/>
  <c r="G92" i="32"/>
  <c r="F92" i="32"/>
  <c r="E92" i="32"/>
  <c r="D92" i="32"/>
  <c r="C92" i="32"/>
  <c r="S91" i="32"/>
  <c r="R91" i="32"/>
  <c r="Q91" i="32"/>
  <c r="P91" i="32"/>
  <c r="O91" i="32"/>
  <c r="N91" i="32"/>
  <c r="M91" i="32"/>
  <c r="L91" i="32"/>
  <c r="K91" i="32"/>
  <c r="J91" i="32"/>
  <c r="I91" i="32"/>
  <c r="H91" i="32"/>
  <c r="G91" i="32"/>
  <c r="F91" i="32"/>
  <c r="E91" i="32"/>
  <c r="D91" i="32"/>
  <c r="C91" i="32"/>
  <c r="S90" i="32"/>
  <c r="R90" i="32"/>
  <c r="Q90" i="32"/>
  <c r="P90" i="32"/>
  <c r="O90" i="32"/>
  <c r="N90" i="32"/>
  <c r="M90" i="32"/>
  <c r="L90" i="32"/>
  <c r="K90" i="32"/>
  <c r="J90" i="32"/>
  <c r="I90" i="32"/>
  <c r="H90" i="32"/>
  <c r="G90" i="32"/>
  <c r="F90" i="32"/>
  <c r="E90" i="32"/>
  <c r="D90" i="32"/>
  <c r="C90" i="32"/>
  <c r="S89" i="32"/>
  <c r="R89" i="32"/>
  <c r="Q89" i="32"/>
  <c r="P89" i="32"/>
  <c r="O89" i="32"/>
  <c r="N89" i="32"/>
  <c r="M89" i="32"/>
  <c r="L89" i="32"/>
  <c r="K89" i="32"/>
  <c r="J89" i="32"/>
  <c r="I89" i="32"/>
  <c r="H89" i="32"/>
  <c r="G89" i="32"/>
  <c r="F89" i="32"/>
  <c r="E89" i="32"/>
  <c r="D89" i="32"/>
  <c r="C89" i="32"/>
  <c r="S88" i="32"/>
  <c r="R88" i="32"/>
  <c r="Q88" i="32"/>
  <c r="P88" i="32"/>
  <c r="O88" i="32"/>
  <c r="N88" i="32"/>
  <c r="M88" i="32"/>
  <c r="L88" i="32"/>
  <c r="K88" i="32"/>
  <c r="J88" i="32"/>
  <c r="I88" i="32"/>
  <c r="H88" i="32"/>
  <c r="G88" i="32"/>
  <c r="F88" i="32"/>
  <c r="E88" i="32"/>
  <c r="D88" i="32"/>
  <c r="C88" i="32"/>
  <c r="S87" i="32"/>
  <c r="R87" i="32"/>
  <c r="Q87" i="32"/>
  <c r="P87" i="32"/>
  <c r="O87" i="32"/>
  <c r="N87" i="32"/>
  <c r="M87" i="32"/>
  <c r="L87" i="32"/>
  <c r="K87" i="32"/>
  <c r="J87" i="32"/>
  <c r="I87" i="32"/>
  <c r="H87" i="32"/>
  <c r="G87" i="32"/>
  <c r="F87" i="32"/>
  <c r="E87" i="32"/>
  <c r="D87" i="32"/>
  <c r="C87" i="32"/>
  <c r="D84" i="32"/>
  <c r="E84" i="32"/>
  <c r="F84" i="32"/>
  <c r="G84" i="32"/>
  <c r="H84" i="32"/>
  <c r="I84" i="32"/>
  <c r="J84" i="32"/>
  <c r="K84" i="32"/>
  <c r="L84" i="32"/>
  <c r="M84" i="32"/>
  <c r="N84" i="32"/>
  <c r="O84" i="32"/>
  <c r="P84" i="32"/>
  <c r="Q84" i="32"/>
  <c r="R84" i="32"/>
  <c r="S84" i="32"/>
  <c r="V84" i="32"/>
  <c r="C84" i="32"/>
  <c r="D83" i="32"/>
  <c r="E83" i="32"/>
  <c r="F83" i="32"/>
  <c r="G83" i="32"/>
  <c r="H83" i="32"/>
  <c r="I83" i="32"/>
  <c r="J83" i="32"/>
  <c r="K83" i="32"/>
  <c r="L83" i="32"/>
  <c r="M83" i="32"/>
  <c r="N83" i="32"/>
  <c r="O83" i="32"/>
  <c r="P83" i="32"/>
  <c r="Q83" i="32"/>
  <c r="R83" i="32"/>
  <c r="S83" i="32"/>
  <c r="V83" i="32"/>
  <c r="C83" i="32"/>
  <c r="D82" i="32"/>
  <c r="E82" i="32"/>
  <c r="F82" i="32"/>
  <c r="G82" i="32"/>
  <c r="H82" i="32"/>
  <c r="I82" i="32"/>
  <c r="J82" i="32"/>
  <c r="K82" i="32"/>
  <c r="L82" i="32"/>
  <c r="M82" i="32"/>
  <c r="N82" i="32"/>
  <c r="O82" i="32"/>
  <c r="P82" i="32"/>
  <c r="Q82" i="32"/>
  <c r="R82" i="32"/>
  <c r="S82" i="32"/>
  <c r="V82" i="32"/>
  <c r="C82" i="32"/>
  <c r="D81" i="32"/>
  <c r="E81" i="32"/>
  <c r="F81" i="32"/>
  <c r="G81" i="32"/>
  <c r="H81" i="32"/>
  <c r="I81" i="32"/>
  <c r="J81" i="32"/>
  <c r="K81" i="32"/>
  <c r="L81" i="32"/>
  <c r="M81" i="32"/>
  <c r="N81" i="32"/>
  <c r="O81" i="32"/>
  <c r="P81" i="32"/>
  <c r="Q81" i="32"/>
  <c r="R81" i="32"/>
  <c r="S81" i="32"/>
  <c r="V81" i="32"/>
  <c r="C81" i="32"/>
  <c r="D80" i="32"/>
  <c r="E80" i="32"/>
  <c r="F80" i="32"/>
  <c r="G80" i="32"/>
  <c r="H80" i="32"/>
  <c r="I80" i="32"/>
  <c r="J80" i="32"/>
  <c r="K80" i="32"/>
  <c r="L80" i="32"/>
  <c r="M80" i="32"/>
  <c r="N80" i="32"/>
  <c r="O80" i="32"/>
  <c r="P80" i="32"/>
  <c r="Q80" i="32"/>
  <c r="R80" i="32"/>
  <c r="S80" i="32"/>
  <c r="V80" i="32"/>
  <c r="C80" i="32"/>
  <c r="D79" i="32"/>
  <c r="E79" i="32"/>
  <c r="F79" i="32"/>
  <c r="G79" i="32"/>
  <c r="H79" i="32"/>
  <c r="I79" i="32"/>
  <c r="J79" i="32"/>
  <c r="K79" i="32"/>
  <c r="L79" i="32"/>
  <c r="M79" i="32"/>
  <c r="N79" i="32"/>
  <c r="O79" i="32"/>
  <c r="P79" i="32"/>
  <c r="Q79" i="32"/>
  <c r="R79" i="32"/>
  <c r="S79" i="32"/>
  <c r="V79" i="32"/>
  <c r="C79" i="32"/>
  <c r="AV25" i="32"/>
  <c r="C25" i="32"/>
  <c r="AY25" i="32"/>
  <c r="F25" i="32"/>
  <c r="BB25" i="32"/>
  <c r="I25" i="32"/>
  <c r="F74" i="32"/>
  <c r="AM25" i="32"/>
  <c r="AP25" i="32"/>
  <c r="AS25" i="32"/>
  <c r="E74" i="32"/>
  <c r="AD25" i="32"/>
  <c r="AG25" i="32"/>
  <c r="AJ25" i="32"/>
  <c r="D74" i="32"/>
  <c r="U25" i="32"/>
  <c r="X25" i="32"/>
  <c r="AA25" i="32"/>
  <c r="C74" i="32"/>
  <c r="L25" i="32"/>
  <c r="O25" i="32"/>
  <c r="R25" i="32"/>
  <c r="B74" i="32"/>
  <c r="F73" i="32"/>
  <c r="E73" i="32"/>
  <c r="D73" i="32"/>
  <c r="C73" i="32"/>
  <c r="B73" i="32"/>
  <c r="S70" i="32"/>
  <c r="R70" i="32"/>
  <c r="Q70" i="32"/>
  <c r="P70" i="32"/>
  <c r="O70" i="32"/>
  <c r="N70" i="32"/>
  <c r="M70" i="32"/>
  <c r="L70" i="32"/>
  <c r="K70" i="32"/>
  <c r="J70" i="32"/>
  <c r="I70" i="32"/>
  <c r="H70" i="32"/>
  <c r="G70" i="32"/>
  <c r="F70" i="32"/>
  <c r="E70" i="32"/>
  <c r="D70" i="32"/>
  <c r="C70" i="32"/>
  <c r="S69" i="32"/>
  <c r="R69" i="32"/>
  <c r="Q69" i="32"/>
  <c r="P69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C69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C68" i="32"/>
  <c r="S67" i="32"/>
  <c r="R67" i="32"/>
  <c r="Q67" i="32"/>
  <c r="P67" i="32"/>
  <c r="O67" i="32"/>
  <c r="N67" i="32"/>
  <c r="M67" i="32"/>
  <c r="L67" i="32"/>
  <c r="K67" i="32"/>
  <c r="J67" i="32"/>
  <c r="I67" i="32"/>
  <c r="H67" i="32"/>
  <c r="G67" i="32"/>
  <c r="F67" i="32"/>
  <c r="E67" i="32"/>
  <c r="D67" i="32"/>
  <c r="C67" i="32"/>
  <c r="S66" i="32"/>
  <c r="R66" i="32"/>
  <c r="Q66" i="32"/>
  <c r="P66" i="32"/>
  <c r="O66" i="32"/>
  <c r="N66" i="32"/>
  <c r="M66" i="32"/>
  <c r="L66" i="32"/>
  <c r="K66" i="32"/>
  <c r="J66" i="32"/>
  <c r="I66" i="32"/>
  <c r="H66" i="32"/>
  <c r="G66" i="32"/>
  <c r="F66" i="32"/>
  <c r="E66" i="32"/>
  <c r="D66" i="32"/>
  <c r="C66" i="32"/>
  <c r="S65" i="32"/>
  <c r="R65" i="32"/>
  <c r="Q65" i="32"/>
  <c r="P65" i="32"/>
  <c r="O65" i="32"/>
  <c r="N65" i="32"/>
  <c r="M65" i="32"/>
  <c r="L65" i="32"/>
  <c r="K65" i="32"/>
  <c r="J65" i="32"/>
  <c r="I65" i="32"/>
  <c r="H65" i="32"/>
  <c r="G65" i="32"/>
  <c r="F65" i="32"/>
  <c r="E65" i="32"/>
  <c r="D65" i="32"/>
  <c r="C65" i="32"/>
  <c r="D62" i="32"/>
  <c r="E62" i="32"/>
  <c r="F62" i="32"/>
  <c r="G62" i="32"/>
  <c r="H62" i="32"/>
  <c r="I62" i="32"/>
  <c r="J62" i="32"/>
  <c r="K62" i="32"/>
  <c r="L62" i="32"/>
  <c r="M62" i="32"/>
  <c r="N62" i="32"/>
  <c r="O62" i="32"/>
  <c r="P62" i="32"/>
  <c r="Q62" i="32"/>
  <c r="R62" i="32"/>
  <c r="S62" i="32"/>
  <c r="V62" i="32"/>
  <c r="C62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S61" i="32"/>
  <c r="V61" i="32"/>
  <c r="C61" i="32"/>
  <c r="D60" i="32"/>
  <c r="E60" i="32"/>
  <c r="F60" i="32"/>
  <c r="G60" i="32"/>
  <c r="H60" i="32"/>
  <c r="I60" i="32"/>
  <c r="J60" i="32"/>
  <c r="K60" i="32"/>
  <c r="L60" i="32"/>
  <c r="M60" i="32"/>
  <c r="N60" i="32"/>
  <c r="O60" i="32"/>
  <c r="P60" i="32"/>
  <c r="Q60" i="32"/>
  <c r="R60" i="32"/>
  <c r="S60" i="32"/>
  <c r="V60" i="32"/>
  <c r="C60" i="32"/>
  <c r="D59" i="32"/>
  <c r="E59" i="32"/>
  <c r="F59" i="32"/>
  <c r="G59" i="32"/>
  <c r="H59" i="32"/>
  <c r="I59" i="32"/>
  <c r="J59" i="32"/>
  <c r="K59" i="32"/>
  <c r="L59" i="32"/>
  <c r="M59" i="32"/>
  <c r="N59" i="32"/>
  <c r="O59" i="32"/>
  <c r="P59" i="32"/>
  <c r="Q59" i="32"/>
  <c r="R59" i="32"/>
  <c r="S59" i="32"/>
  <c r="V59" i="32"/>
  <c r="C59" i="32"/>
  <c r="D58" i="32"/>
  <c r="E58" i="32"/>
  <c r="F58" i="32"/>
  <c r="G58" i="32"/>
  <c r="H58" i="32"/>
  <c r="I58" i="32"/>
  <c r="J58" i="32"/>
  <c r="K58" i="32"/>
  <c r="L58" i="32"/>
  <c r="M58" i="32"/>
  <c r="N58" i="32"/>
  <c r="O58" i="32"/>
  <c r="P58" i="32"/>
  <c r="Q58" i="32"/>
  <c r="R58" i="32"/>
  <c r="S58" i="32"/>
  <c r="V58" i="32"/>
  <c r="C58" i="32"/>
  <c r="D57" i="32"/>
  <c r="E57" i="32"/>
  <c r="F57" i="32"/>
  <c r="G57" i="32"/>
  <c r="H57" i="32"/>
  <c r="I57" i="32"/>
  <c r="J57" i="32"/>
  <c r="K57" i="32"/>
  <c r="L57" i="32"/>
  <c r="M57" i="32"/>
  <c r="N57" i="32"/>
  <c r="O57" i="32"/>
  <c r="P57" i="32"/>
  <c r="Q57" i="32"/>
  <c r="R57" i="32"/>
  <c r="S57" i="32"/>
  <c r="V57" i="32"/>
  <c r="C57" i="32"/>
  <c r="F53" i="32"/>
  <c r="E53" i="32"/>
  <c r="D53" i="32"/>
  <c r="C53" i="32"/>
  <c r="B53" i="32"/>
  <c r="AU25" i="32"/>
  <c r="B25" i="32"/>
  <c r="AX25" i="32"/>
  <c r="E25" i="32"/>
  <c r="BA25" i="32"/>
  <c r="H25" i="32"/>
  <c r="F52" i="32"/>
  <c r="AL25" i="32"/>
  <c r="AO25" i="32"/>
  <c r="AR25" i="32"/>
  <c r="E52" i="32"/>
  <c r="AC25" i="32"/>
  <c r="AF25" i="32"/>
  <c r="AI25" i="32"/>
  <c r="D52" i="32"/>
  <c r="T25" i="32"/>
  <c r="W25" i="32"/>
  <c r="Z25" i="32"/>
  <c r="C52" i="32"/>
  <c r="K25" i="32"/>
  <c r="N25" i="32"/>
  <c r="Q25" i="32"/>
  <c r="B52" i="32"/>
  <c r="F51" i="32"/>
  <c r="E51" i="32"/>
  <c r="D51" i="32"/>
  <c r="C51" i="32"/>
  <c r="B51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F48" i="32"/>
  <c r="E48" i="32"/>
  <c r="D48" i="32"/>
  <c r="C48" i="32"/>
  <c r="S47" i="32"/>
  <c r="R47" i="32"/>
  <c r="Q47" i="32"/>
  <c r="P47" i="32"/>
  <c r="O47" i="32"/>
  <c r="N47" i="32"/>
  <c r="M47" i="32"/>
  <c r="L47" i="32"/>
  <c r="K47" i="32"/>
  <c r="J47" i="32"/>
  <c r="I47" i="32"/>
  <c r="H47" i="32"/>
  <c r="G47" i="32"/>
  <c r="F47" i="32"/>
  <c r="E47" i="32"/>
  <c r="D47" i="32"/>
  <c r="C47" i="32"/>
  <c r="S46" i="32"/>
  <c r="R46" i="32"/>
  <c r="Q46" i="32"/>
  <c r="P46" i="32"/>
  <c r="O46" i="32"/>
  <c r="N46" i="32"/>
  <c r="M46" i="32"/>
  <c r="L46" i="32"/>
  <c r="K46" i="32"/>
  <c r="J46" i="32"/>
  <c r="I46" i="32"/>
  <c r="H46" i="32"/>
  <c r="G46" i="32"/>
  <c r="F46" i="32"/>
  <c r="E46" i="32"/>
  <c r="D46" i="32"/>
  <c r="C46" i="32"/>
  <c r="S45" i="32"/>
  <c r="R45" i="32"/>
  <c r="Q45" i="32"/>
  <c r="P45" i="32"/>
  <c r="O45" i="32"/>
  <c r="N45" i="32"/>
  <c r="M45" i="32"/>
  <c r="L45" i="32"/>
  <c r="K45" i="32"/>
  <c r="J45" i="32"/>
  <c r="I45" i="32"/>
  <c r="H45" i="32"/>
  <c r="G45" i="32"/>
  <c r="F45" i="32"/>
  <c r="E45" i="32"/>
  <c r="D45" i="32"/>
  <c r="C45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F44" i="32"/>
  <c r="E44" i="32"/>
  <c r="D44" i="32"/>
  <c r="C44" i="32"/>
  <c r="S43" i="32"/>
  <c r="R43" i="32"/>
  <c r="Q43" i="32"/>
  <c r="P43" i="32"/>
  <c r="O43" i="32"/>
  <c r="N43" i="32"/>
  <c r="M43" i="32"/>
  <c r="L43" i="32"/>
  <c r="K43" i="32"/>
  <c r="J43" i="32"/>
  <c r="I43" i="32"/>
  <c r="H43" i="32"/>
  <c r="G43" i="32"/>
  <c r="F43" i="32"/>
  <c r="E43" i="32"/>
  <c r="D43" i="32"/>
  <c r="C43" i="32"/>
  <c r="D39" i="32"/>
  <c r="E39" i="32"/>
  <c r="F39" i="32"/>
  <c r="G39" i="32"/>
  <c r="H39" i="32"/>
  <c r="I39" i="32"/>
  <c r="J39" i="32"/>
  <c r="K39" i="32"/>
  <c r="L39" i="32"/>
  <c r="M39" i="32"/>
  <c r="N39" i="32"/>
  <c r="O39" i="32"/>
  <c r="P39" i="32"/>
  <c r="Q39" i="32"/>
  <c r="R39" i="32"/>
  <c r="S39" i="32"/>
  <c r="V39" i="32"/>
  <c r="C39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V38" i="32"/>
  <c r="C38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V37" i="32"/>
  <c r="C37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V36" i="32"/>
  <c r="C36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S35" i="32"/>
  <c r="V35" i="32"/>
  <c r="C35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V34" i="32"/>
  <c r="C34" i="32"/>
  <c r="AW25" i="31"/>
  <c r="D25" i="31"/>
  <c r="AZ25" i="31"/>
  <c r="G25" i="31"/>
  <c r="BC25" i="31"/>
  <c r="J25" i="31"/>
  <c r="F96" i="31"/>
  <c r="AN25" i="31"/>
  <c r="AQ25" i="31"/>
  <c r="AT25" i="31"/>
  <c r="E96" i="31"/>
  <c r="AE25" i="31"/>
  <c r="AH25" i="31"/>
  <c r="AK25" i="31"/>
  <c r="D96" i="31"/>
  <c r="V25" i="31"/>
  <c r="Y25" i="31"/>
  <c r="AB25" i="31"/>
  <c r="C96" i="31"/>
  <c r="M25" i="31"/>
  <c r="P25" i="31"/>
  <c r="S25" i="31"/>
  <c r="B96" i="31"/>
  <c r="F95" i="31"/>
  <c r="E95" i="31"/>
  <c r="D95" i="31"/>
  <c r="C95" i="31"/>
  <c r="B95" i="31"/>
  <c r="S92" i="31"/>
  <c r="R92" i="31"/>
  <c r="Q92" i="31"/>
  <c r="P92" i="31"/>
  <c r="O92" i="31"/>
  <c r="N92" i="31"/>
  <c r="M92" i="31"/>
  <c r="L92" i="31"/>
  <c r="K92" i="31"/>
  <c r="J92" i="31"/>
  <c r="I92" i="31"/>
  <c r="H92" i="31"/>
  <c r="G92" i="31"/>
  <c r="F92" i="31"/>
  <c r="E92" i="31"/>
  <c r="D92" i="31"/>
  <c r="C92" i="31"/>
  <c r="S91" i="31"/>
  <c r="R91" i="31"/>
  <c r="Q91" i="31"/>
  <c r="P91" i="31"/>
  <c r="O91" i="31"/>
  <c r="N91" i="31"/>
  <c r="M91" i="31"/>
  <c r="L91" i="31"/>
  <c r="K91" i="31"/>
  <c r="J91" i="31"/>
  <c r="I91" i="31"/>
  <c r="H91" i="31"/>
  <c r="G91" i="31"/>
  <c r="F91" i="31"/>
  <c r="E91" i="31"/>
  <c r="D91" i="31"/>
  <c r="C91" i="31"/>
  <c r="S90" i="31"/>
  <c r="R90" i="31"/>
  <c r="Q90" i="31"/>
  <c r="P90" i="31"/>
  <c r="O90" i="31"/>
  <c r="N90" i="31"/>
  <c r="M90" i="31"/>
  <c r="L90" i="31"/>
  <c r="K90" i="31"/>
  <c r="J90" i="31"/>
  <c r="I90" i="31"/>
  <c r="H90" i="31"/>
  <c r="G90" i="31"/>
  <c r="F90" i="31"/>
  <c r="E90" i="31"/>
  <c r="D90" i="31"/>
  <c r="C90" i="31"/>
  <c r="S89" i="31"/>
  <c r="R89" i="31"/>
  <c r="Q89" i="31"/>
  <c r="P89" i="31"/>
  <c r="O89" i="31"/>
  <c r="N89" i="31"/>
  <c r="M89" i="31"/>
  <c r="L89" i="31"/>
  <c r="K89" i="31"/>
  <c r="J89" i="31"/>
  <c r="I89" i="31"/>
  <c r="H89" i="31"/>
  <c r="G89" i="31"/>
  <c r="F89" i="31"/>
  <c r="E89" i="31"/>
  <c r="D89" i="31"/>
  <c r="C89" i="31"/>
  <c r="S88" i="31"/>
  <c r="R88" i="31"/>
  <c r="Q88" i="31"/>
  <c r="P88" i="31"/>
  <c r="O88" i="31"/>
  <c r="N88" i="31"/>
  <c r="M88" i="31"/>
  <c r="L88" i="31"/>
  <c r="K88" i="31"/>
  <c r="J88" i="31"/>
  <c r="I88" i="31"/>
  <c r="H88" i="31"/>
  <c r="G88" i="31"/>
  <c r="F88" i="31"/>
  <c r="E88" i="31"/>
  <c r="D88" i="31"/>
  <c r="C88" i="31"/>
  <c r="S87" i="31"/>
  <c r="R87" i="31"/>
  <c r="Q87" i="31"/>
  <c r="P87" i="31"/>
  <c r="O87" i="31"/>
  <c r="N87" i="31"/>
  <c r="M87" i="31"/>
  <c r="L87" i="31"/>
  <c r="K87" i="31"/>
  <c r="J87" i="31"/>
  <c r="I87" i="31"/>
  <c r="H87" i="31"/>
  <c r="G87" i="31"/>
  <c r="F87" i="31"/>
  <c r="E87" i="31"/>
  <c r="D87" i="31"/>
  <c r="C87" i="31"/>
  <c r="D84" i="31"/>
  <c r="E84" i="31"/>
  <c r="F84" i="31"/>
  <c r="G84" i="31"/>
  <c r="H84" i="31"/>
  <c r="I84" i="31"/>
  <c r="J84" i="31"/>
  <c r="K84" i="31"/>
  <c r="L84" i="31"/>
  <c r="M84" i="31"/>
  <c r="N84" i="31"/>
  <c r="O84" i="31"/>
  <c r="P84" i="31"/>
  <c r="Q84" i="31"/>
  <c r="R84" i="31"/>
  <c r="S84" i="31"/>
  <c r="V84" i="31"/>
  <c r="C84" i="31"/>
  <c r="D83" i="31"/>
  <c r="E83" i="31"/>
  <c r="F83" i="31"/>
  <c r="G83" i="31"/>
  <c r="H83" i="31"/>
  <c r="I83" i="31"/>
  <c r="J83" i="31"/>
  <c r="K83" i="31"/>
  <c r="L83" i="31"/>
  <c r="M83" i="31"/>
  <c r="N83" i="31"/>
  <c r="O83" i="31"/>
  <c r="P83" i="31"/>
  <c r="Q83" i="31"/>
  <c r="R83" i="31"/>
  <c r="S83" i="31"/>
  <c r="V83" i="31"/>
  <c r="C83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V82" i="31"/>
  <c r="C82" i="31"/>
  <c r="D81" i="31"/>
  <c r="E81" i="31"/>
  <c r="F81" i="31"/>
  <c r="G81" i="31"/>
  <c r="H81" i="31"/>
  <c r="I81" i="31"/>
  <c r="J81" i="31"/>
  <c r="K81" i="31"/>
  <c r="L81" i="31"/>
  <c r="M81" i="31"/>
  <c r="N81" i="31"/>
  <c r="O81" i="31"/>
  <c r="P81" i="31"/>
  <c r="Q81" i="31"/>
  <c r="R81" i="31"/>
  <c r="S81" i="31"/>
  <c r="V81" i="31"/>
  <c r="C81" i="31"/>
  <c r="D80" i="31"/>
  <c r="E80" i="31"/>
  <c r="F80" i="31"/>
  <c r="G80" i="31"/>
  <c r="H80" i="31"/>
  <c r="I80" i="31"/>
  <c r="J80" i="31"/>
  <c r="K80" i="31"/>
  <c r="L80" i="31"/>
  <c r="M80" i="31"/>
  <c r="N80" i="31"/>
  <c r="O80" i="31"/>
  <c r="P80" i="31"/>
  <c r="Q80" i="31"/>
  <c r="R80" i="31"/>
  <c r="S80" i="31"/>
  <c r="V80" i="31"/>
  <c r="C80" i="31"/>
  <c r="D79" i="31"/>
  <c r="E79" i="31"/>
  <c r="F79" i="31"/>
  <c r="G79" i="31"/>
  <c r="H79" i="31"/>
  <c r="I79" i="31"/>
  <c r="J79" i="31"/>
  <c r="K79" i="31"/>
  <c r="L79" i="31"/>
  <c r="M79" i="31"/>
  <c r="N79" i="31"/>
  <c r="O79" i="31"/>
  <c r="P79" i="31"/>
  <c r="Q79" i="31"/>
  <c r="R79" i="31"/>
  <c r="S79" i="31"/>
  <c r="V79" i="31"/>
  <c r="C79" i="31"/>
  <c r="AV25" i="31"/>
  <c r="C25" i="31"/>
  <c r="AY25" i="31"/>
  <c r="F25" i="31"/>
  <c r="BB25" i="31"/>
  <c r="I25" i="31"/>
  <c r="F74" i="31"/>
  <c r="AM25" i="31"/>
  <c r="AP25" i="31"/>
  <c r="AS25" i="31"/>
  <c r="E74" i="31"/>
  <c r="AD25" i="31"/>
  <c r="AG25" i="31"/>
  <c r="AJ25" i="31"/>
  <c r="D74" i="31"/>
  <c r="U25" i="31"/>
  <c r="X25" i="31"/>
  <c r="AA25" i="31"/>
  <c r="C74" i="31"/>
  <c r="L25" i="31"/>
  <c r="O25" i="31"/>
  <c r="R25" i="31"/>
  <c r="B74" i="31"/>
  <c r="F73" i="31"/>
  <c r="E73" i="31"/>
  <c r="D73" i="31"/>
  <c r="C73" i="31"/>
  <c r="B73" i="31"/>
  <c r="S70" i="31"/>
  <c r="R70" i="31"/>
  <c r="Q70" i="31"/>
  <c r="P70" i="31"/>
  <c r="O70" i="31"/>
  <c r="N70" i="31"/>
  <c r="M70" i="31"/>
  <c r="L70" i="31"/>
  <c r="K70" i="31"/>
  <c r="J70" i="31"/>
  <c r="I70" i="31"/>
  <c r="H70" i="31"/>
  <c r="G70" i="31"/>
  <c r="F70" i="31"/>
  <c r="E70" i="31"/>
  <c r="D70" i="31"/>
  <c r="C70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S67" i="31"/>
  <c r="R67" i="31"/>
  <c r="Q67" i="31"/>
  <c r="P67" i="31"/>
  <c r="O67" i="31"/>
  <c r="N67" i="31"/>
  <c r="M67" i="31"/>
  <c r="L67" i="31"/>
  <c r="K67" i="31"/>
  <c r="J67" i="31"/>
  <c r="I67" i="31"/>
  <c r="H67" i="31"/>
  <c r="G67" i="31"/>
  <c r="F67" i="31"/>
  <c r="E67" i="31"/>
  <c r="D67" i="31"/>
  <c r="C67" i="31"/>
  <c r="S66" i="31"/>
  <c r="R66" i="31"/>
  <c r="Q66" i="31"/>
  <c r="P66" i="31"/>
  <c r="O66" i="31"/>
  <c r="N66" i="31"/>
  <c r="M66" i="31"/>
  <c r="L66" i="31"/>
  <c r="K66" i="31"/>
  <c r="J66" i="31"/>
  <c r="I66" i="31"/>
  <c r="H66" i="31"/>
  <c r="G66" i="31"/>
  <c r="F66" i="31"/>
  <c r="E66" i="31"/>
  <c r="D66" i="31"/>
  <c r="C66" i="31"/>
  <c r="S65" i="31"/>
  <c r="R65" i="31"/>
  <c r="Q65" i="31"/>
  <c r="P65" i="31"/>
  <c r="O65" i="31"/>
  <c r="N65" i="31"/>
  <c r="M65" i="31"/>
  <c r="L65" i="31"/>
  <c r="K65" i="31"/>
  <c r="J65" i="31"/>
  <c r="I65" i="31"/>
  <c r="H65" i="31"/>
  <c r="G65" i="31"/>
  <c r="F65" i="31"/>
  <c r="E65" i="31"/>
  <c r="D65" i="31"/>
  <c r="C65" i="31"/>
  <c r="D62" i="31"/>
  <c r="E62" i="31"/>
  <c r="F62" i="31"/>
  <c r="G62" i="31"/>
  <c r="H62" i="31"/>
  <c r="I62" i="31"/>
  <c r="J62" i="31"/>
  <c r="K62" i="31"/>
  <c r="L62" i="31"/>
  <c r="M62" i="31"/>
  <c r="N62" i="31"/>
  <c r="O62" i="31"/>
  <c r="P62" i="31"/>
  <c r="Q62" i="31"/>
  <c r="R62" i="31"/>
  <c r="S62" i="31"/>
  <c r="V62" i="31"/>
  <c r="C62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V61" i="31"/>
  <c r="C61" i="31"/>
  <c r="D60" i="31"/>
  <c r="E60" i="31"/>
  <c r="F60" i="31"/>
  <c r="G60" i="31"/>
  <c r="H60" i="31"/>
  <c r="I60" i="31"/>
  <c r="J60" i="31"/>
  <c r="K60" i="31"/>
  <c r="L60" i="31"/>
  <c r="M60" i="31"/>
  <c r="N60" i="31"/>
  <c r="O60" i="31"/>
  <c r="P60" i="31"/>
  <c r="Q60" i="31"/>
  <c r="R60" i="31"/>
  <c r="S60" i="31"/>
  <c r="V60" i="31"/>
  <c r="C60" i="31"/>
  <c r="D59" i="31"/>
  <c r="E59" i="31"/>
  <c r="F59" i="31"/>
  <c r="G59" i="31"/>
  <c r="H59" i="31"/>
  <c r="I59" i="31"/>
  <c r="J59" i="31"/>
  <c r="K59" i="31"/>
  <c r="L59" i="31"/>
  <c r="M59" i="31"/>
  <c r="N59" i="31"/>
  <c r="O59" i="31"/>
  <c r="P59" i="31"/>
  <c r="Q59" i="31"/>
  <c r="R59" i="31"/>
  <c r="S59" i="31"/>
  <c r="V59" i="31"/>
  <c r="C59" i="31"/>
  <c r="D58" i="31"/>
  <c r="E58" i="31"/>
  <c r="F58" i="31"/>
  <c r="G58" i="31"/>
  <c r="H58" i="31"/>
  <c r="I58" i="31"/>
  <c r="J58" i="31"/>
  <c r="K58" i="31"/>
  <c r="L58" i="31"/>
  <c r="M58" i="31"/>
  <c r="N58" i="31"/>
  <c r="O58" i="31"/>
  <c r="P58" i="31"/>
  <c r="Q58" i="31"/>
  <c r="R58" i="31"/>
  <c r="S58" i="31"/>
  <c r="V58" i="31"/>
  <c r="C58" i="31"/>
  <c r="D57" i="31"/>
  <c r="E57" i="31"/>
  <c r="F57" i="31"/>
  <c r="G57" i="31"/>
  <c r="H57" i="31"/>
  <c r="I57" i="31"/>
  <c r="J57" i="31"/>
  <c r="K57" i="31"/>
  <c r="L57" i="31"/>
  <c r="M57" i="31"/>
  <c r="N57" i="31"/>
  <c r="O57" i="31"/>
  <c r="P57" i="31"/>
  <c r="Q57" i="31"/>
  <c r="R57" i="31"/>
  <c r="S57" i="31"/>
  <c r="V57" i="31"/>
  <c r="C57" i="31"/>
  <c r="F53" i="31"/>
  <c r="E53" i="31"/>
  <c r="D53" i="31"/>
  <c r="C53" i="31"/>
  <c r="B53" i="31"/>
  <c r="AU25" i="31"/>
  <c r="B25" i="31"/>
  <c r="AX25" i="31"/>
  <c r="E25" i="31"/>
  <c r="BA25" i="31"/>
  <c r="H25" i="31"/>
  <c r="F52" i="31"/>
  <c r="AL25" i="31"/>
  <c r="AO25" i="31"/>
  <c r="AR25" i="31"/>
  <c r="E52" i="31"/>
  <c r="AC25" i="31"/>
  <c r="AF25" i="31"/>
  <c r="AI25" i="31"/>
  <c r="D52" i="31"/>
  <c r="T25" i="31"/>
  <c r="W25" i="31"/>
  <c r="Z25" i="31"/>
  <c r="C52" i="31"/>
  <c r="K25" i="31"/>
  <c r="N25" i="31"/>
  <c r="Q25" i="31"/>
  <c r="B52" i="31"/>
  <c r="F51" i="31"/>
  <c r="E51" i="31"/>
  <c r="D51" i="31"/>
  <c r="C51" i="31"/>
  <c r="B51" i="31"/>
  <c r="S48" i="31"/>
  <c r="R48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S46" i="31"/>
  <c r="R46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S44" i="31"/>
  <c r="R44" i="31"/>
  <c r="Q44" i="31"/>
  <c r="P44" i="31"/>
  <c r="O44" i="31"/>
  <c r="N44" i="31"/>
  <c r="M44" i="31"/>
  <c r="L44" i="31"/>
  <c r="K44" i="31"/>
  <c r="J44" i="31"/>
  <c r="I44" i="31"/>
  <c r="H44" i="31"/>
  <c r="G44" i="31"/>
  <c r="F44" i="31"/>
  <c r="E44" i="31"/>
  <c r="D44" i="31"/>
  <c r="C44" i="31"/>
  <c r="S43" i="31"/>
  <c r="R43" i="31"/>
  <c r="Q43" i="31"/>
  <c r="P43" i="31"/>
  <c r="O43" i="31"/>
  <c r="N43" i="31"/>
  <c r="M43" i="31"/>
  <c r="L43" i="31"/>
  <c r="K43" i="31"/>
  <c r="J43" i="31"/>
  <c r="I43" i="31"/>
  <c r="H43" i="31"/>
  <c r="G43" i="31"/>
  <c r="F43" i="31"/>
  <c r="E43" i="31"/>
  <c r="D43" i="31"/>
  <c r="C43" i="31"/>
  <c r="D39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V39" i="31"/>
  <c r="C39" i="31"/>
  <c r="D38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V38" i="31"/>
  <c r="C38" i="31"/>
  <c r="D37" i="31"/>
  <c r="E37" i="31"/>
  <c r="F37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V37" i="31"/>
  <c r="C37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V36" i="31"/>
  <c r="C36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V35" i="31"/>
  <c r="C35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V34" i="31"/>
  <c r="C34" i="31"/>
  <c r="AW25" i="30"/>
  <c r="D25" i="30"/>
  <c r="AZ25" i="30"/>
  <c r="G25" i="30"/>
  <c r="BC25" i="30"/>
  <c r="J25" i="30"/>
  <c r="F96" i="30"/>
  <c r="AN25" i="30"/>
  <c r="AQ25" i="30"/>
  <c r="AT25" i="30"/>
  <c r="E96" i="30"/>
  <c r="AE25" i="30"/>
  <c r="AH25" i="30"/>
  <c r="AK25" i="30"/>
  <c r="D96" i="30"/>
  <c r="V25" i="30"/>
  <c r="Y25" i="30"/>
  <c r="AB25" i="30"/>
  <c r="C96" i="30"/>
  <c r="M25" i="30"/>
  <c r="P25" i="30"/>
  <c r="S25" i="30"/>
  <c r="B96" i="30"/>
  <c r="F95" i="30"/>
  <c r="E95" i="30"/>
  <c r="D95" i="30"/>
  <c r="C95" i="30"/>
  <c r="B95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S87" i="30"/>
  <c r="R87" i="30"/>
  <c r="Q87" i="30"/>
  <c r="P87" i="30"/>
  <c r="O87" i="30"/>
  <c r="N87" i="30"/>
  <c r="M87" i="30"/>
  <c r="L87" i="30"/>
  <c r="K87" i="30"/>
  <c r="J87" i="30"/>
  <c r="I87" i="30"/>
  <c r="H87" i="30"/>
  <c r="G87" i="30"/>
  <c r="F87" i="30"/>
  <c r="E87" i="30"/>
  <c r="D87" i="30"/>
  <c r="C87" i="30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V84" i="30"/>
  <c r="C84" i="30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V83" i="30"/>
  <c r="C83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V82" i="30"/>
  <c r="C82" i="30"/>
  <c r="D81" i="30"/>
  <c r="E81" i="30"/>
  <c r="F81" i="30"/>
  <c r="G81" i="30"/>
  <c r="H81" i="30"/>
  <c r="I81" i="30"/>
  <c r="J81" i="30"/>
  <c r="K81" i="30"/>
  <c r="L81" i="30"/>
  <c r="M81" i="30"/>
  <c r="N81" i="30"/>
  <c r="O81" i="30"/>
  <c r="P81" i="30"/>
  <c r="Q81" i="30"/>
  <c r="R81" i="30"/>
  <c r="S81" i="30"/>
  <c r="V81" i="30"/>
  <c r="C81" i="30"/>
  <c r="D80" i="30"/>
  <c r="E80" i="30"/>
  <c r="F80" i="30"/>
  <c r="G80" i="30"/>
  <c r="H80" i="30"/>
  <c r="I80" i="30"/>
  <c r="J80" i="30"/>
  <c r="K80" i="30"/>
  <c r="L80" i="30"/>
  <c r="M80" i="30"/>
  <c r="N80" i="30"/>
  <c r="O80" i="30"/>
  <c r="P80" i="30"/>
  <c r="Q80" i="30"/>
  <c r="R80" i="30"/>
  <c r="S80" i="30"/>
  <c r="V80" i="30"/>
  <c r="C80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V79" i="30"/>
  <c r="C79" i="30"/>
  <c r="AV25" i="30"/>
  <c r="C25" i="30"/>
  <c r="AY25" i="30"/>
  <c r="F25" i="30"/>
  <c r="BB25" i="30"/>
  <c r="I25" i="30"/>
  <c r="F74" i="30"/>
  <c r="AM25" i="30"/>
  <c r="AP25" i="30"/>
  <c r="AS25" i="30"/>
  <c r="E74" i="30"/>
  <c r="AD25" i="30"/>
  <c r="AG25" i="30"/>
  <c r="AJ25" i="30"/>
  <c r="D74" i="30"/>
  <c r="U25" i="30"/>
  <c r="X25" i="30"/>
  <c r="AA25" i="30"/>
  <c r="C74" i="30"/>
  <c r="L25" i="30"/>
  <c r="O25" i="30"/>
  <c r="R25" i="30"/>
  <c r="B74" i="30"/>
  <c r="F73" i="30"/>
  <c r="E73" i="30"/>
  <c r="D73" i="30"/>
  <c r="C73" i="30"/>
  <c r="B73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D62" i="30"/>
  <c r="E62" i="30"/>
  <c r="F62" i="30"/>
  <c r="G62" i="30"/>
  <c r="H62" i="30"/>
  <c r="I62" i="30"/>
  <c r="J62" i="30"/>
  <c r="K62" i="30"/>
  <c r="L62" i="30"/>
  <c r="M62" i="30"/>
  <c r="N62" i="30"/>
  <c r="O62" i="30"/>
  <c r="P62" i="30"/>
  <c r="Q62" i="30"/>
  <c r="R62" i="30"/>
  <c r="S62" i="30"/>
  <c r="V62" i="30"/>
  <c r="C62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V61" i="30"/>
  <c r="C61" i="30"/>
  <c r="D60" i="30"/>
  <c r="E60" i="30"/>
  <c r="F60" i="30"/>
  <c r="G60" i="30"/>
  <c r="H60" i="30"/>
  <c r="I60" i="30"/>
  <c r="J60" i="30"/>
  <c r="K60" i="30"/>
  <c r="L60" i="30"/>
  <c r="M60" i="30"/>
  <c r="N60" i="30"/>
  <c r="O60" i="30"/>
  <c r="P60" i="30"/>
  <c r="Q60" i="30"/>
  <c r="R60" i="30"/>
  <c r="S60" i="30"/>
  <c r="V60" i="30"/>
  <c r="C60" i="30"/>
  <c r="D59" i="30"/>
  <c r="E59" i="30"/>
  <c r="F59" i="30"/>
  <c r="G59" i="30"/>
  <c r="H59" i="30"/>
  <c r="I59" i="30"/>
  <c r="J59" i="30"/>
  <c r="K59" i="30"/>
  <c r="L59" i="30"/>
  <c r="M59" i="30"/>
  <c r="N59" i="30"/>
  <c r="O59" i="30"/>
  <c r="P59" i="30"/>
  <c r="Q59" i="30"/>
  <c r="R59" i="30"/>
  <c r="S59" i="30"/>
  <c r="V59" i="30"/>
  <c r="C59" i="30"/>
  <c r="D58" i="30"/>
  <c r="E58" i="30"/>
  <c r="F58" i="30"/>
  <c r="G58" i="30"/>
  <c r="H58" i="30"/>
  <c r="I58" i="30"/>
  <c r="J58" i="30"/>
  <c r="K58" i="30"/>
  <c r="L58" i="30"/>
  <c r="M58" i="30"/>
  <c r="N58" i="30"/>
  <c r="O58" i="30"/>
  <c r="P58" i="30"/>
  <c r="Q58" i="30"/>
  <c r="R58" i="30"/>
  <c r="S58" i="30"/>
  <c r="V58" i="30"/>
  <c r="C58" i="30"/>
  <c r="D57" i="30"/>
  <c r="E57" i="30"/>
  <c r="F57" i="30"/>
  <c r="G57" i="30"/>
  <c r="H57" i="30"/>
  <c r="I57" i="30"/>
  <c r="J57" i="30"/>
  <c r="K57" i="30"/>
  <c r="L57" i="30"/>
  <c r="M57" i="30"/>
  <c r="N57" i="30"/>
  <c r="O57" i="30"/>
  <c r="P57" i="30"/>
  <c r="Q57" i="30"/>
  <c r="R57" i="30"/>
  <c r="S57" i="30"/>
  <c r="V57" i="30"/>
  <c r="C57" i="30"/>
  <c r="F53" i="30"/>
  <c r="E53" i="30"/>
  <c r="D53" i="30"/>
  <c r="C53" i="30"/>
  <c r="B53" i="30"/>
  <c r="AU25" i="30"/>
  <c r="B25" i="30"/>
  <c r="AX25" i="30"/>
  <c r="E25" i="30"/>
  <c r="BA25" i="30"/>
  <c r="H25" i="30"/>
  <c r="F52" i="30"/>
  <c r="AL25" i="30"/>
  <c r="AO25" i="30"/>
  <c r="AR25" i="30"/>
  <c r="E52" i="30"/>
  <c r="AC25" i="30"/>
  <c r="AF25" i="30"/>
  <c r="AI25" i="30"/>
  <c r="D52" i="30"/>
  <c r="T25" i="30"/>
  <c r="W25" i="30"/>
  <c r="Z25" i="30"/>
  <c r="C52" i="30"/>
  <c r="K25" i="30"/>
  <c r="N25" i="30"/>
  <c r="Q25" i="30"/>
  <c r="B52" i="30"/>
  <c r="F51" i="30"/>
  <c r="E51" i="30"/>
  <c r="D51" i="30"/>
  <c r="C51" i="30"/>
  <c r="B51" i="30"/>
  <c r="S48" i="30"/>
  <c r="R48" i="30"/>
  <c r="Q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S46" i="30"/>
  <c r="R46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S45" i="30"/>
  <c r="R45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S44" i="30"/>
  <c r="R44" i="30"/>
  <c r="Q44" i="30"/>
  <c r="P44" i="30"/>
  <c r="O44" i="30"/>
  <c r="N44" i="30"/>
  <c r="M44" i="30"/>
  <c r="L44" i="30"/>
  <c r="K44" i="30"/>
  <c r="J44" i="30"/>
  <c r="I44" i="30"/>
  <c r="H44" i="30"/>
  <c r="G44" i="30"/>
  <c r="F44" i="30"/>
  <c r="E44" i="30"/>
  <c r="D44" i="30"/>
  <c r="C44" i="30"/>
  <c r="S43" i="30"/>
  <c r="R43" i="30"/>
  <c r="Q43" i="30"/>
  <c r="P43" i="30"/>
  <c r="O43" i="30"/>
  <c r="N43" i="30"/>
  <c r="M43" i="30"/>
  <c r="L43" i="30"/>
  <c r="K43" i="30"/>
  <c r="J43" i="30"/>
  <c r="I43" i="30"/>
  <c r="H43" i="30"/>
  <c r="G43" i="30"/>
  <c r="F43" i="30"/>
  <c r="E43" i="30"/>
  <c r="D43" i="30"/>
  <c r="C43" i="30"/>
  <c r="D39" i="30"/>
  <c r="E39" i="30"/>
  <c r="F39" i="30"/>
  <c r="G39" i="30"/>
  <c r="H39" i="30"/>
  <c r="I39" i="30"/>
  <c r="J39" i="30"/>
  <c r="K39" i="30"/>
  <c r="L39" i="30"/>
  <c r="M39" i="30"/>
  <c r="N39" i="30"/>
  <c r="O39" i="30"/>
  <c r="P39" i="30"/>
  <c r="Q39" i="30"/>
  <c r="R39" i="30"/>
  <c r="S39" i="30"/>
  <c r="V39" i="30"/>
  <c r="C39" i="30"/>
  <c r="D38" i="30"/>
  <c r="E38" i="30"/>
  <c r="F38" i="30"/>
  <c r="G38" i="30"/>
  <c r="H38" i="30"/>
  <c r="I38" i="30"/>
  <c r="J38" i="30"/>
  <c r="K38" i="30"/>
  <c r="L38" i="30"/>
  <c r="M38" i="30"/>
  <c r="N38" i="30"/>
  <c r="O38" i="30"/>
  <c r="P38" i="30"/>
  <c r="Q38" i="30"/>
  <c r="R38" i="30"/>
  <c r="S38" i="30"/>
  <c r="V38" i="30"/>
  <c r="C38" i="30"/>
  <c r="D37" i="30"/>
  <c r="E37" i="30"/>
  <c r="F37" i="30"/>
  <c r="G37" i="30"/>
  <c r="H37" i="30"/>
  <c r="I37" i="30"/>
  <c r="J37" i="30"/>
  <c r="K37" i="30"/>
  <c r="L37" i="30"/>
  <c r="M37" i="30"/>
  <c r="N37" i="30"/>
  <c r="O37" i="30"/>
  <c r="P37" i="30"/>
  <c r="Q37" i="30"/>
  <c r="R37" i="30"/>
  <c r="S37" i="30"/>
  <c r="V37" i="30"/>
  <c r="C37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V36" i="30"/>
  <c r="C36" i="30"/>
  <c r="D35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V35" i="30"/>
  <c r="C35" i="30"/>
  <c r="D34" i="30"/>
  <c r="E34" i="30"/>
  <c r="F34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V34" i="30"/>
  <c r="C34" i="30"/>
  <c r="AW25" i="29"/>
  <c r="D25" i="29"/>
  <c r="AZ25" i="29"/>
  <c r="G25" i="29"/>
  <c r="BC25" i="29"/>
  <c r="J25" i="29"/>
  <c r="F96" i="29"/>
  <c r="AN25" i="29"/>
  <c r="AQ25" i="29"/>
  <c r="AT25" i="29"/>
  <c r="E96" i="29"/>
  <c r="AE25" i="29"/>
  <c r="AH25" i="29"/>
  <c r="AK25" i="29"/>
  <c r="D96" i="29"/>
  <c r="V25" i="29"/>
  <c r="Y25" i="29"/>
  <c r="AB25" i="29"/>
  <c r="C96" i="29"/>
  <c r="M25" i="29"/>
  <c r="P25" i="29"/>
  <c r="S25" i="29"/>
  <c r="B96" i="29"/>
  <c r="F95" i="29"/>
  <c r="E95" i="29"/>
  <c r="D95" i="29"/>
  <c r="C95" i="29"/>
  <c r="B95" i="29"/>
  <c r="S92" i="29"/>
  <c r="R92" i="29"/>
  <c r="Q92" i="29"/>
  <c r="P92" i="29"/>
  <c r="O92" i="29"/>
  <c r="N92" i="29"/>
  <c r="M92" i="29"/>
  <c r="L92" i="29"/>
  <c r="K92" i="29"/>
  <c r="J92" i="29"/>
  <c r="I92" i="29"/>
  <c r="H92" i="29"/>
  <c r="G92" i="29"/>
  <c r="F92" i="29"/>
  <c r="E92" i="29"/>
  <c r="D92" i="29"/>
  <c r="C92" i="29"/>
  <c r="S91" i="29"/>
  <c r="R91" i="29"/>
  <c r="Q91" i="29"/>
  <c r="P91" i="29"/>
  <c r="O91" i="29"/>
  <c r="N91" i="29"/>
  <c r="M91" i="29"/>
  <c r="L91" i="29"/>
  <c r="K91" i="29"/>
  <c r="J91" i="29"/>
  <c r="I91" i="29"/>
  <c r="H91" i="29"/>
  <c r="G91" i="29"/>
  <c r="F91" i="29"/>
  <c r="E91" i="29"/>
  <c r="D91" i="29"/>
  <c r="C91" i="29"/>
  <c r="S90" i="29"/>
  <c r="R90" i="29"/>
  <c r="Q90" i="29"/>
  <c r="P90" i="29"/>
  <c r="O90" i="29"/>
  <c r="N90" i="29"/>
  <c r="M90" i="29"/>
  <c r="L90" i="29"/>
  <c r="K90" i="29"/>
  <c r="J90" i="29"/>
  <c r="I90" i="29"/>
  <c r="H90" i="29"/>
  <c r="G90" i="29"/>
  <c r="F90" i="29"/>
  <c r="E90" i="29"/>
  <c r="D90" i="29"/>
  <c r="C90" i="29"/>
  <c r="S89" i="29"/>
  <c r="R89" i="29"/>
  <c r="Q89" i="29"/>
  <c r="P89" i="29"/>
  <c r="O89" i="29"/>
  <c r="N89" i="29"/>
  <c r="M89" i="29"/>
  <c r="L89" i="29"/>
  <c r="K89" i="29"/>
  <c r="J89" i="29"/>
  <c r="I89" i="29"/>
  <c r="H89" i="29"/>
  <c r="G89" i="29"/>
  <c r="F89" i="29"/>
  <c r="E89" i="29"/>
  <c r="D89" i="29"/>
  <c r="C89" i="29"/>
  <c r="S88" i="29"/>
  <c r="R88" i="29"/>
  <c r="Q88" i="29"/>
  <c r="P88" i="29"/>
  <c r="O88" i="29"/>
  <c r="N88" i="29"/>
  <c r="M88" i="29"/>
  <c r="L88" i="29"/>
  <c r="K88" i="29"/>
  <c r="J88" i="29"/>
  <c r="I88" i="29"/>
  <c r="H88" i="29"/>
  <c r="G88" i="29"/>
  <c r="F88" i="29"/>
  <c r="E88" i="29"/>
  <c r="D88" i="29"/>
  <c r="C88" i="29"/>
  <c r="S87" i="29"/>
  <c r="R87" i="29"/>
  <c r="Q87" i="29"/>
  <c r="P87" i="29"/>
  <c r="O87" i="29"/>
  <c r="N87" i="29"/>
  <c r="M87" i="29"/>
  <c r="L87" i="29"/>
  <c r="K87" i="29"/>
  <c r="J87" i="29"/>
  <c r="I87" i="29"/>
  <c r="H87" i="29"/>
  <c r="G87" i="29"/>
  <c r="F87" i="29"/>
  <c r="E87" i="29"/>
  <c r="D87" i="29"/>
  <c r="C87" i="29"/>
  <c r="D84" i="29"/>
  <c r="E84" i="29"/>
  <c r="F84" i="29"/>
  <c r="G84" i="29"/>
  <c r="H84" i="29"/>
  <c r="I84" i="29"/>
  <c r="J84" i="29"/>
  <c r="K84" i="29"/>
  <c r="L84" i="29"/>
  <c r="M84" i="29"/>
  <c r="N84" i="29"/>
  <c r="O84" i="29"/>
  <c r="P84" i="29"/>
  <c r="Q84" i="29"/>
  <c r="R84" i="29"/>
  <c r="S84" i="29"/>
  <c r="V84" i="29"/>
  <c r="C84" i="29"/>
  <c r="D83" i="29"/>
  <c r="E83" i="29"/>
  <c r="F83" i="29"/>
  <c r="G83" i="29"/>
  <c r="H83" i="29"/>
  <c r="I83" i="29"/>
  <c r="J83" i="29"/>
  <c r="K83" i="29"/>
  <c r="L83" i="29"/>
  <c r="M83" i="29"/>
  <c r="N83" i="29"/>
  <c r="O83" i="29"/>
  <c r="P83" i="29"/>
  <c r="Q83" i="29"/>
  <c r="R83" i="29"/>
  <c r="S83" i="29"/>
  <c r="V83" i="29"/>
  <c r="C83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V82" i="29"/>
  <c r="C82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V81" i="29"/>
  <c r="C81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V80" i="29"/>
  <c r="C80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V79" i="29"/>
  <c r="C79" i="29"/>
  <c r="AV25" i="29"/>
  <c r="C25" i="29"/>
  <c r="AY25" i="29"/>
  <c r="F25" i="29"/>
  <c r="BB25" i="29"/>
  <c r="I25" i="29"/>
  <c r="F74" i="29"/>
  <c r="AM25" i="29"/>
  <c r="AP25" i="29"/>
  <c r="AS25" i="29"/>
  <c r="E74" i="29"/>
  <c r="AD25" i="29"/>
  <c r="AG25" i="29"/>
  <c r="AJ25" i="29"/>
  <c r="D74" i="29"/>
  <c r="U25" i="29"/>
  <c r="X25" i="29"/>
  <c r="AA25" i="29"/>
  <c r="C74" i="29"/>
  <c r="L25" i="29"/>
  <c r="O25" i="29"/>
  <c r="R25" i="29"/>
  <c r="B74" i="29"/>
  <c r="F73" i="29"/>
  <c r="E73" i="29"/>
  <c r="D73" i="29"/>
  <c r="C73" i="29"/>
  <c r="B73" i="29"/>
  <c r="S70" i="29"/>
  <c r="R70" i="29"/>
  <c r="Q70" i="29"/>
  <c r="P70" i="29"/>
  <c r="O70" i="29"/>
  <c r="N70" i="29"/>
  <c r="M70" i="29"/>
  <c r="L70" i="29"/>
  <c r="K70" i="29"/>
  <c r="J70" i="29"/>
  <c r="I70" i="29"/>
  <c r="H70" i="29"/>
  <c r="G70" i="29"/>
  <c r="F70" i="29"/>
  <c r="E70" i="29"/>
  <c r="D70" i="29"/>
  <c r="C70" i="29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S67" i="29"/>
  <c r="R67" i="29"/>
  <c r="Q67" i="29"/>
  <c r="P67" i="29"/>
  <c r="O67" i="29"/>
  <c r="N67" i="29"/>
  <c r="M67" i="29"/>
  <c r="L67" i="29"/>
  <c r="K67" i="29"/>
  <c r="J67" i="29"/>
  <c r="I67" i="29"/>
  <c r="H67" i="29"/>
  <c r="G67" i="29"/>
  <c r="F67" i="29"/>
  <c r="E67" i="29"/>
  <c r="D67" i="29"/>
  <c r="C67" i="29"/>
  <c r="S66" i="29"/>
  <c r="R66" i="29"/>
  <c r="Q66" i="29"/>
  <c r="P66" i="29"/>
  <c r="O66" i="29"/>
  <c r="N66" i="29"/>
  <c r="M66" i="29"/>
  <c r="L66" i="29"/>
  <c r="K66" i="29"/>
  <c r="J66" i="29"/>
  <c r="I66" i="29"/>
  <c r="H66" i="29"/>
  <c r="G66" i="29"/>
  <c r="F66" i="29"/>
  <c r="E66" i="29"/>
  <c r="D66" i="29"/>
  <c r="C66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F65" i="29"/>
  <c r="E65" i="29"/>
  <c r="D65" i="29"/>
  <c r="C65" i="29"/>
  <c r="D62" i="29"/>
  <c r="E62" i="29"/>
  <c r="F62" i="29"/>
  <c r="G62" i="29"/>
  <c r="H62" i="29"/>
  <c r="I62" i="29"/>
  <c r="J62" i="29"/>
  <c r="K62" i="29"/>
  <c r="L62" i="29"/>
  <c r="M62" i="29"/>
  <c r="N62" i="29"/>
  <c r="O62" i="29"/>
  <c r="P62" i="29"/>
  <c r="Q62" i="29"/>
  <c r="R62" i="29"/>
  <c r="S62" i="29"/>
  <c r="V62" i="29"/>
  <c r="C62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V61" i="29"/>
  <c r="C61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V60" i="29"/>
  <c r="C60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V59" i="29"/>
  <c r="C59" i="29"/>
  <c r="D58" i="29"/>
  <c r="E58" i="29"/>
  <c r="F58" i="29"/>
  <c r="G58" i="29"/>
  <c r="H58" i="29"/>
  <c r="I58" i="29"/>
  <c r="J58" i="29"/>
  <c r="K58" i="29"/>
  <c r="L58" i="29"/>
  <c r="M58" i="29"/>
  <c r="N58" i="29"/>
  <c r="O58" i="29"/>
  <c r="P58" i="29"/>
  <c r="Q58" i="29"/>
  <c r="R58" i="29"/>
  <c r="S58" i="29"/>
  <c r="V58" i="29"/>
  <c r="C58" i="29"/>
  <c r="D57" i="29"/>
  <c r="E57" i="29"/>
  <c r="F57" i="29"/>
  <c r="G57" i="29"/>
  <c r="H57" i="29"/>
  <c r="I57" i="29"/>
  <c r="J57" i="29"/>
  <c r="K57" i="29"/>
  <c r="L57" i="29"/>
  <c r="M57" i="29"/>
  <c r="N57" i="29"/>
  <c r="O57" i="29"/>
  <c r="P57" i="29"/>
  <c r="Q57" i="29"/>
  <c r="R57" i="29"/>
  <c r="S57" i="29"/>
  <c r="V57" i="29"/>
  <c r="C57" i="29"/>
  <c r="F53" i="29"/>
  <c r="E53" i="29"/>
  <c r="D53" i="29"/>
  <c r="C53" i="29"/>
  <c r="B53" i="29"/>
  <c r="AU25" i="29"/>
  <c r="B25" i="29"/>
  <c r="AX25" i="29"/>
  <c r="E25" i="29"/>
  <c r="BA25" i="29"/>
  <c r="H25" i="29"/>
  <c r="F52" i="29"/>
  <c r="AL25" i="29"/>
  <c r="AO25" i="29"/>
  <c r="AR25" i="29"/>
  <c r="E52" i="29"/>
  <c r="AC25" i="29"/>
  <c r="AF25" i="29"/>
  <c r="AI25" i="29"/>
  <c r="D52" i="29"/>
  <c r="T25" i="29"/>
  <c r="W25" i="29"/>
  <c r="Z25" i="29"/>
  <c r="C52" i="29"/>
  <c r="K25" i="29"/>
  <c r="N25" i="29"/>
  <c r="Q25" i="29"/>
  <c r="B52" i="29"/>
  <c r="F51" i="29"/>
  <c r="E51" i="29"/>
  <c r="D51" i="29"/>
  <c r="C51" i="29"/>
  <c r="B51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S44" i="29"/>
  <c r="R44" i="29"/>
  <c r="Q44" i="29"/>
  <c r="P44" i="29"/>
  <c r="O44" i="29"/>
  <c r="N44" i="29"/>
  <c r="M44" i="29"/>
  <c r="L44" i="29"/>
  <c r="K44" i="29"/>
  <c r="J44" i="29"/>
  <c r="I44" i="29"/>
  <c r="H44" i="29"/>
  <c r="G44" i="29"/>
  <c r="F44" i="29"/>
  <c r="E44" i="29"/>
  <c r="D44" i="29"/>
  <c r="C44" i="29"/>
  <c r="S43" i="29"/>
  <c r="R43" i="29"/>
  <c r="Q43" i="29"/>
  <c r="P43" i="29"/>
  <c r="O43" i="29"/>
  <c r="N43" i="29"/>
  <c r="M43" i="29"/>
  <c r="L43" i="29"/>
  <c r="K43" i="29"/>
  <c r="J43" i="29"/>
  <c r="I43" i="29"/>
  <c r="H43" i="29"/>
  <c r="G43" i="29"/>
  <c r="F43" i="29"/>
  <c r="E43" i="29"/>
  <c r="D43" i="29"/>
  <c r="C43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V39" i="29"/>
  <c r="C39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V38" i="29"/>
  <c r="C38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V37" i="29"/>
  <c r="C37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V36" i="29"/>
  <c r="C36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V35" i="29"/>
  <c r="C35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V34" i="29"/>
  <c r="C34" i="29"/>
  <c r="AW25" i="28"/>
  <c r="D25" i="28"/>
  <c r="AZ25" i="28"/>
  <c r="G25" i="28"/>
  <c r="BC25" i="28"/>
  <c r="J25" i="28"/>
  <c r="F96" i="28"/>
  <c r="AN25" i="28"/>
  <c r="AQ25" i="28"/>
  <c r="AT25" i="28"/>
  <c r="E96" i="28"/>
  <c r="AE25" i="28"/>
  <c r="AH25" i="28"/>
  <c r="AK25" i="28"/>
  <c r="D96" i="28"/>
  <c r="V25" i="28"/>
  <c r="Y25" i="28"/>
  <c r="AB25" i="28"/>
  <c r="C96" i="28"/>
  <c r="M25" i="28"/>
  <c r="P25" i="28"/>
  <c r="S25" i="28"/>
  <c r="B96" i="28"/>
  <c r="F95" i="28"/>
  <c r="E95" i="28"/>
  <c r="D95" i="28"/>
  <c r="C95" i="28"/>
  <c r="B95" i="28"/>
  <c r="S92" i="28"/>
  <c r="R92" i="28"/>
  <c r="Q92" i="28"/>
  <c r="P92" i="28"/>
  <c r="O92" i="28"/>
  <c r="N92" i="28"/>
  <c r="M92" i="28"/>
  <c r="L92" i="28"/>
  <c r="K92" i="28"/>
  <c r="J92" i="28"/>
  <c r="I92" i="28"/>
  <c r="H92" i="28"/>
  <c r="G92" i="28"/>
  <c r="F92" i="28"/>
  <c r="E92" i="28"/>
  <c r="D92" i="28"/>
  <c r="C92" i="28"/>
  <c r="S91" i="28"/>
  <c r="R91" i="28"/>
  <c r="Q91" i="28"/>
  <c r="P91" i="28"/>
  <c r="O91" i="28"/>
  <c r="N91" i="28"/>
  <c r="M91" i="28"/>
  <c r="L91" i="28"/>
  <c r="K91" i="28"/>
  <c r="J91" i="28"/>
  <c r="I91" i="28"/>
  <c r="H91" i="28"/>
  <c r="G91" i="28"/>
  <c r="F91" i="28"/>
  <c r="E91" i="28"/>
  <c r="D91" i="28"/>
  <c r="C91" i="28"/>
  <c r="S90" i="28"/>
  <c r="R90" i="28"/>
  <c r="Q90" i="28"/>
  <c r="P90" i="28"/>
  <c r="O90" i="28"/>
  <c r="N90" i="28"/>
  <c r="M90" i="28"/>
  <c r="L90" i="28"/>
  <c r="K90" i="28"/>
  <c r="J90" i="28"/>
  <c r="I90" i="28"/>
  <c r="H90" i="28"/>
  <c r="G90" i="28"/>
  <c r="F90" i="28"/>
  <c r="E90" i="28"/>
  <c r="D90" i="28"/>
  <c r="C90" i="28"/>
  <c r="S89" i="28"/>
  <c r="R89" i="28"/>
  <c r="Q89" i="28"/>
  <c r="P89" i="28"/>
  <c r="O89" i="28"/>
  <c r="N89" i="28"/>
  <c r="M89" i="28"/>
  <c r="L89" i="28"/>
  <c r="K89" i="28"/>
  <c r="J89" i="28"/>
  <c r="I89" i="28"/>
  <c r="H89" i="28"/>
  <c r="G89" i="28"/>
  <c r="F89" i="28"/>
  <c r="E89" i="28"/>
  <c r="D89" i="28"/>
  <c r="C89" i="28"/>
  <c r="S88" i="28"/>
  <c r="R88" i="28"/>
  <c r="Q88" i="28"/>
  <c r="P88" i="28"/>
  <c r="O88" i="28"/>
  <c r="N88" i="28"/>
  <c r="M88" i="28"/>
  <c r="L88" i="28"/>
  <c r="K88" i="28"/>
  <c r="J88" i="28"/>
  <c r="I88" i="28"/>
  <c r="H88" i="28"/>
  <c r="G88" i="28"/>
  <c r="F88" i="28"/>
  <c r="E88" i="28"/>
  <c r="D88" i="28"/>
  <c r="C88" i="28"/>
  <c r="S87" i="28"/>
  <c r="R87" i="28"/>
  <c r="Q87" i="28"/>
  <c r="P87" i="28"/>
  <c r="O87" i="28"/>
  <c r="N87" i="28"/>
  <c r="M87" i="28"/>
  <c r="L87" i="28"/>
  <c r="K87" i="28"/>
  <c r="J87" i="28"/>
  <c r="I87" i="28"/>
  <c r="H87" i="28"/>
  <c r="G87" i="28"/>
  <c r="F87" i="28"/>
  <c r="E87" i="28"/>
  <c r="D87" i="28"/>
  <c r="C87" i="28"/>
  <c r="D84" i="28"/>
  <c r="E84" i="28"/>
  <c r="F84" i="28"/>
  <c r="G84" i="28"/>
  <c r="H84" i="28"/>
  <c r="I84" i="28"/>
  <c r="J84" i="28"/>
  <c r="K84" i="28"/>
  <c r="L84" i="28"/>
  <c r="M84" i="28"/>
  <c r="N84" i="28"/>
  <c r="O84" i="28"/>
  <c r="P84" i="28"/>
  <c r="Q84" i="28"/>
  <c r="R84" i="28"/>
  <c r="S84" i="28"/>
  <c r="V84" i="28"/>
  <c r="C84" i="28"/>
  <c r="D83" i="28"/>
  <c r="E83" i="28"/>
  <c r="F83" i="28"/>
  <c r="G83" i="28"/>
  <c r="H83" i="28"/>
  <c r="I83" i="28"/>
  <c r="J83" i="28"/>
  <c r="K83" i="28"/>
  <c r="L83" i="28"/>
  <c r="M83" i="28"/>
  <c r="N83" i="28"/>
  <c r="O83" i="28"/>
  <c r="P83" i="28"/>
  <c r="Q83" i="28"/>
  <c r="R83" i="28"/>
  <c r="S83" i="28"/>
  <c r="V83" i="28"/>
  <c r="C83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V82" i="28"/>
  <c r="C82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V81" i="28"/>
  <c r="C81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V80" i="28"/>
  <c r="C80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V79" i="28"/>
  <c r="C79" i="28"/>
  <c r="AV25" i="28"/>
  <c r="C25" i="28"/>
  <c r="AY25" i="28"/>
  <c r="F25" i="28"/>
  <c r="BB25" i="28"/>
  <c r="I25" i="28"/>
  <c r="F74" i="28"/>
  <c r="AM25" i="28"/>
  <c r="AP25" i="28"/>
  <c r="AS25" i="28"/>
  <c r="E74" i="28"/>
  <c r="AD25" i="28"/>
  <c r="AG25" i="28"/>
  <c r="AJ25" i="28"/>
  <c r="D74" i="28"/>
  <c r="U25" i="28"/>
  <c r="X25" i="28"/>
  <c r="AA25" i="28"/>
  <c r="C74" i="28"/>
  <c r="L25" i="28"/>
  <c r="O25" i="28"/>
  <c r="R25" i="28"/>
  <c r="B74" i="28"/>
  <c r="F73" i="28"/>
  <c r="E73" i="28"/>
  <c r="D73" i="28"/>
  <c r="C73" i="28"/>
  <c r="B73" i="28"/>
  <c r="S70" i="28"/>
  <c r="R70" i="28"/>
  <c r="Q70" i="28"/>
  <c r="P70" i="28"/>
  <c r="O70" i="28"/>
  <c r="N70" i="28"/>
  <c r="M70" i="28"/>
  <c r="L70" i="28"/>
  <c r="K70" i="28"/>
  <c r="J70" i="28"/>
  <c r="I70" i="28"/>
  <c r="H70" i="28"/>
  <c r="G70" i="28"/>
  <c r="F70" i="28"/>
  <c r="E70" i="28"/>
  <c r="D70" i="28"/>
  <c r="C70" i="28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S67" i="28"/>
  <c r="R67" i="28"/>
  <c r="Q67" i="28"/>
  <c r="P67" i="28"/>
  <c r="O67" i="28"/>
  <c r="N67" i="28"/>
  <c r="M67" i="28"/>
  <c r="L67" i="28"/>
  <c r="K67" i="28"/>
  <c r="J67" i="28"/>
  <c r="I67" i="28"/>
  <c r="H67" i="28"/>
  <c r="G67" i="28"/>
  <c r="F67" i="28"/>
  <c r="E67" i="28"/>
  <c r="D67" i="28"/>
  <c r="C67" i="28"/>
  <c r="S66" i="28"/>
  <c r="R66" i="28"/>
  <c r="Q66" i="28"/>
  <c r="P66" i="28"/>
  <c r="O66" i="28"/>
  <c r="N66" i="28"/>
  <c r="M66" i="28"/>
  <c r="L66" i="28"/>
  <c r="K66" i="28"/>
  <c r="J66" i="28"/>
  <c r="I66" i="28"/>
  <c r="H66" i="28"/>
  <c r="G66" i="28"/>
  <c r="F66" i="28"/>
  <c r="E66" i="28"/>
  <c r="D66" i="28"/>
  <c r="C66" i="28"/>
  <c r="S65" i="28"/>
  <c r="R65" i="28"/>
  <c r="Q65" i="28"/>
  <c r="P65" i="28"/>
  <c r="O65" i="28"/>
  <c r="N65" i="28"/>
  <c r="M65" i="28"/>
  <c r="L65" i="28"/>
  <c r="K65" i="28"/>
  <c r="J65" i="28"/>
  <c r="I65" i="28"/>
  <c r="H65" i="28"/>
  <c r="G65" i="28"/>
  <c r="F65" i="28"/>
  <c r="E65" i="28"/>
  <c r="D65" i="28"/>
  <c r="C65" i="28"/>
  <c r="D62" i="28"/>
  <c r="E62" i="28"/>
  <c r="F62" i="28"/>
  <c r="G62" i="28"/>
  <c r="H62" i="28"/>
  <c r="I62" i="28"/>
  <c r="J62" i="28"/>
  <c r="K62" i="28"/>
  <c r="L62" i="28"/>
  <c r="M62" i="28"/>
  <c r="N62" i="28"/>
  <c r="O62" i="28"/>
  <c r="P62" i="28"/>
  <c r="Q62" i="28"/>
  <c r="R62" i="28"/>
  <c r="S62" i="28"/>
  <c r="V62" i="28"/>
  <c r="C62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V61" i="28"/>
  <c r="C61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V60" i="28"/>
  <c r="C60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V59" i="28"/>
  <c r="C59" i="28"/>
  <c r="D58" i="28"/>
  <c r="E58" i="28"/>
  <c r="F58" i="28"/>
  <c r="G58" i="28"/>
  <c r="H58" i="28"/>
  <c r="I58" i="28"/>
  <c r="J58" i="28"/>
  <c r="K58" i="28"/>
  <c r="L58" i="28"/>
  <c r="M58" i="28"/>
  <c r="N58" i="28"/>
  <c r="O58" i="28"/>
  <c r="P58" i="28"/>
  <c r="Q58" i="28"/>
  <c r="R58" i="28"/>
  <c r="S58" i="28"/>
  <c r="V58" i="28"/>
  <c r="C58" i="28"/>
  <c r="D57" i="28"/>
  <c r="E57" i="28"/>
  <c r="F57" i="28"/>
  <c r="G57" i="28"/>
  <c r="H57" i="28"/>
  <c r="I57" i="28"/>
  <c r="J57" i="28"/>
  <c r="K57" i="28"/>
  <c r="L57" i="28"/>
  <c r="M57" i="28"/>
  <c r="N57" i="28"/>
  <c r="O57" i="28"/>
  <c r="P57" i="28"/>
  <c r="Q57" i="28"/>
  <c r="R57" i="28"/>
  <c r="S57" i="28"/>
  <c r="V57" i="28"/>
  <c r="C57" i="28"/>
  <c r="F53" i="28"/>
  <c r="E53" i="28"/>
  <c r="D53" i="28"/>
  <c r="C53" i="28"/>
  <c r="B53" i="28"/>
  <c r="AU25" i="28"/>
  <c r="B25" i="28"/>
  <c r="AX25" i="28"/>
  <c r="E25" i="28"/>
  <c r="BA25" i="28"/>
  <c r="H25" i="28"/>
  <c r="F52" i="28"/>
  <c r="AL25" i="28"/>
  <c r="AO25" i="28"/>
  <c r="AR25" i="28"/>
  <c r="E52" i="28"/>
  <c r="AC25" i="28"/>
  <c r="AF25" i="28"/>
  <c r="AI25" i="28"/>
  <c r="D52" i="28"/>
  <c r="T25" i="28"/>
  <c r="W25" i="28"/>
  <c r="Z25" i="28"/>
  <c r="C52" i="28"/>
  <c r="K25" i="28"/>
  <c r="N25" i="28"/>
  <c r="Q25" i="28"/>
  <c r="B52" i="28"/>
  <c r="F51" i="28"/>
  <c r="E51" i="28"/>
  <c r="D51" i="28"/>
  <c r="C51" i="28"/>
  <c r="B51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C44" i="28"/>
  <c r="S43" i="28"/>
  <c r="R43" i="28"/>
  <c r="Q43" i="28"/>
  <c r="P43" i="28"/>
  <c r="O43" i="28"/>
  <c r="N43" i="28"/>
  <c r="M43" i="28"/>
  <c r="L43" i="28"/>
  <c r="K43" i="28"/>
  <c r="J43" i="28"/>
  <c r="I43" i="28"/>
  <c r="H43" i="28"/>
  <c r="G43" i="28"/>
  <c r="F43" i="28"/>
  <c r="E43" i="28"/>
  <c r="D43" i="28"/>
  <c r="C43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V39" i="28"/>
  <c r="C39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V38" i="28"/>
  <c r="C38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V37" i="28"/>
  <c r="C37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V36" i="28"/>
  <c r="C36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V35" i="28"/>
  <c r="C35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V34" i="28"/>
  <c r="C34" i="28"/>
  <c r="AW25" i="27"/>
  <c r="D25" i="27"/>
  <c r="AZ25" i="27"/>
  <c r="G25" i="27"/>
  <c r="BC25" i="27"/>
  <c r="J25" i="27"/>
  <c r="F96" i="27"/>
  <c r="AN25" i="27"/>
  <c r="AQ25" i="27"/>
  <c r="AT25" i="27"/>
  <c r="E96" i="27"/>
  <c r="AE25" i="27"/>
  <c r="AH25" i="27"/>
  <c r="AK25" i="27"/>
  <c r="D96" i="27"/>
  <c r="V25" i="27"/>
  <c r="Y25" i="27"/>
  <c r="AB25" i="27"/>
  <c r="C96" i="27"/>
  <c r="M25" i="27"/>
  <c r="P25" i="27"/>
  <c r="S25" i="27"/>
  <c r="B96" i="27"/>
  <c r="F95" i="27"/>
  <c r="E95" i="27"/>
  <c r="D95" i="27"/>
  <c r="C95" i="27"/>
  <c r="B95" i="27"/>
  <c r="S92" i="27"/>
  <c r="R92" i="27"/>
  <c r="Q92" i="27"/>
  <c r="P92" i="27"/>
  <c r="O92" i="27"/>
  <c r="N92" i="27"/>
  <c r="M92" i="27"/>
  <c r="L92" i="27"/>
  <c r="K92" i="27"/>
  <c r="J92" i="27"/>
  <c r="I92" i="27"/>
  <c r="H92" i="27"/>
  <c r="G92" i="27"/>
  <c r="F92" i="27"/>
  <c r="E92" i="27"/>
  <c r="D92" i="27"/>
  <c r="C92" i="27"/>
  <c r="S91" i="27"/>
  <c r="R91" i="27"/>
  <c r="Q91" i="27"/>
  <c r="P91" i="27"/>
  <c r="O91" i="27"/>
  <c r="N91" i="27"/>
  <c r="M91" i="27"/>
  <c r="L91" i="27"/>
  <c r="K91" i="27"/>
  <c r="J91" i="27"/>
  <c r="I91" i="27"/>
  <c r="H91" i="27"/>
  <c r="G91" i="27"/>
  <c r="F91" i="27"/>
  <c r="E91" i="27"/>
  <c r="D91" i="27"/>
  <c r="C91" i="27"/>
  <c r="S90" i="27"/>
  <c r="R90" i="27"/>
  <c r="Q90" i="27"/>
  <c r="P90" i="27"/>
  <c r="O90" i="27"/>
  <c r="N90" i="27"/>
  <c r="M90" i="27"/>
  <c r="L90" i="27"/>
  <c r="K90" i="27"/>
  <c r="J90" i="27"/>
  <c r="I90" i="27"/>
  <c r="H90" i="27"/>
  <c r="G90" i="27"/>
  <c r="F90" i="27"/>
  <c r="E90" i="27"/>
  <c r="D90" i="27"/>
  <c r="C90" i="27"/>
  <c r="S89" i="27"/>
  <c r="R89" i="27"/>
  <c r="Q89" i="27"/>
  <c r="P89" i="27"/>
  <c r="O89" i="27"/>
  <c r="N89" i="27"/>
  <c r="M89" i="27"/>
  <c r="L89" i="27"/>
  <c r="K89" i="27"/>
  <c r="J89" i="27"/>
  <c r="I89" i="27"/>
  <c r="H89" i="27"/>
  <c r="G89" i="27"/>
  <c r="F89" i="27"/>
  <c r="E89" i="27"/>
  <c r="D89" i="27"/>
  <c r="C89" i="27"/>
  <c r="S88" i="27"/>
  <c r="R88" i="27"/>
  <c r="Q88" i="27"/>
  <c r="P88" i="27"/>
  <c r="O88" i="27"/>
  <c r="N88" i="27"/>
  <c r="M88" i="27"/>
  <c r="L88" i="27"/>
  <c r="K88" i="27"/>
  <c r="J88" i="27"/>
  <c r="I88" i="27"/>
  <c r="H88" i="27"/>
  <c r="G88" i="27"/>
  <c r="F88" i="27"/>
  <c r="E88" i="27"/>
  <c r="D88" i="27"/>
  <c r="C88" i="27"/>
  <c r="S87" i="27"/>
  <c r="R87" i="27"/>
  <c r="Q87" i="27"/>
  <c r="P87" i="27"/>
  <c r="O87" i="27"/>
  <c r="N87" i="27"/>
  <c r="M87" i="27"/>
  <c r="L87" i="27"/>
  <c r="K87" i="27"/>
  <c r="J87" i="27"/>
  <c r="I87" i="27"/>
  <c r="H87" i="27"/>
  <c r="G87" i="27"/>
  <c r="F87" i="27"/>
  <c r="E87" i="27"/>
  <c r="D87" i="27"/>
  <c r="C87" i="27"/>
  <c r="D84" i="27"/>
  <c r="E84" i="27"/>
  <c r="F84" i="27"/>
  <c r="G84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V84" i="27"/>
  <c r="C84" i="27"/>
  <c r="D83" i="27"/>
  <c r="E83" i="27"/>
  <c r="F83" i="27"/>
  <c r="G83" i="27"/>
  <c r="H83" i="27"/>
  <c r="I83" i="27"/>
  <c r="J83" i="27"/>
  <c r="K83" i="27"/>
  <c r="L83" i="27"/>
  <c r="M83" i="27"/>
  <c r="N83" i="27"/>
  <c r="O83" i="27"/>
  <c r="P83" i="27"/>
  <c r="Q83" i="27"/>
  <c r="R83" i="27"/>
  <c r="S83" i="27"/>
  <c r="V83" i="27"/>
  <c r="C83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V82" i="27"/>
  <c r="C82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V81" i="27"/>
  <c r="C81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V80" i="27"/>
  <c r="C80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V79" i="27"/>
  <c r="C79" i="27"/>
  <c r="AV25" i="27"/>
  <c r="C25" i="27"/>
  <c r="AY25" i="27"/>
  <c r="F25" i="27"/>
  <c r="BB25" i="27"/>
  <c r="I25" i="27"/>
  <c r="F74" i="27"/>
  <c r="AM25" i="27"/>
  <c r="AP25" i="27"/>
  <c r="AS25" i="27"/>
  <c r="E74" i="27"/>
  <c r="AD25" i="27"/>
  <c r="AG25" i="27"/>
  <c r="AJ25" i="27"/>
  <c r="D74" i="27"/>
  <c r="U25" i="27"/>
  <c r="X25" i="27"/>
  <c r="AA25" i="27"/>
  <c r="C74" i="27"/>
  <c r="L25" i="27"/>
  <c r="O25" i="27"/>
  <c r="R25" i="27"/>
  <c r="B74" i="27"/>
  <c r="F73" i="27"/>
  <c r="E73" i="27"/>
  <c r="D73" i="27"/>
  <c r="C73" i="27"/>
  <c r="B73" i="27"/>
  <c r="S70" i="27"/>
  <c r="R70" i="27"/>
  <c r="Q70" i="27"/>
  <c r="P70" i="27"/>
  <c r="O70" i="27"/>
  <c r="N70" i="27"/>
  <c r="M70" i="27"/>
  <c r="L70" i="27"/>
  <c r="K70" i="27"/>
  <c r="J70" i="27"/>
  <c r="I70" i="27"/>
  <c r="H70" i="27"/>
  <c r="G70" i="27"/>
  <c r="F70" i="27"/>
  <c r="E70" i="27"/>
  <c r="D70" i="27"/>
  <c r="C70" i="27"/>
  <c r="S69" i="27"/>
  <c r="R69" i="27"/>
  <c r="Q69" i="27"/>
  <c r="P69" i="27"/>
  <c r="O69" i="27"/>
  <c r="N69" i="27"/>
  <c r="M69" i="27"/>
  <c r="L69" i="27"/>
  <c r="K69" i="27"/>
  <c r="J69" i="27"/>
  <c r="I69" i="27"/>
  <c r="H69" i="27"/>
  <c r="G69" i="27"/>
  <c r="F69" i="27"/>
  <c r="E69" i="27"/>
  <c r="D69" i="27"/>
  <c r="C69" i="27"/>
  <c r="S68" i="27"/>
  <c r="R68" i="27"/>
  <c r="Q68" i="27"/>
  <c r="P68" i="27"/>
  <c r="O68" i="27"/>
  <c r="N68" i="27"/>
  <c r="M68" i="27"/>
  <c r="L68" i="27"/>
  <c r="K68" i="27"/>
  <c r="J68" i="27"/>
  <c r="I68" i="27"/>
  <c r="H68" i="27"/>
  <c r="G68" i="27"/>
  <c r="F68" i="27"/>
  <c r="E68" i="27"/>
  <c r="D68" i="27"/>
  <c r="C68" i="27"/>
  <c r="S67" i="27"/>
  <c r="R67" i="27"/>
  <c r="Q67" i="27"/>
  <c r="P67" i="27"/>
  <c r="O67" i="27"/>
  <c r="N67" i="27"/>
  <c r="M67" i="27"/>
  <c r="L67" i="27"/>
  <c r="K67" i="27"/>
  <c r="J67" i="27"/>
  <c r="I67" i="27"/>
  <c r="H67" i="27"/>
  <c r="G67" i="27"/>
  <c r="F67" i="27"/>
  <c r="E67" i="27"/>
  <c r="D67" i="27"/>
  <c r="C67" i="27"/>
  <c r="S66" i="27"/>
  <c r="R66" i="27"/>
  <c r="Q66" i="27"/>
  <c r="P66" i="27"/>
  <c r="O66" i="27"/>
  <c r="N66" i="27"/>
  <c r="M66" i="27"/>
  <c r="L66" i="27"/>
  <c r="K66" i="27"/>
  <c r="J66" i="27"/>
  <c r="I66" i="27"/>
  <c r="H66" i="27"/>
  <c r="G66" i="27"/>
  <c r="F66" i="27"/>
  <c r="E66" i="27"/>
  <c r="D66" i="27"/>
  <c r="C66" i="27"/>
  <c r="S65" i="27"/>
  <c r="R65" i="27"/>
  <c r="Q65" i="27"/>
  <c r="P65" i="27"/>
  <c r="O65" i="27"/>
  <c r="N65" i="27"/>
  <c r="M65" i="27"/>
  <c r="L65" i="27"/>
  <c r="K65" i="27"/>
  <c r="J65" i="27"/>
  <c r="I65" i="27"/>
  <c r="H65" i="27"/>
  <c r="G65" i="27"/>
  <c r="F65" i="27"/>
  <c r="E65" i="27"/>
  <c r="D65" i="27"/>
  <c r="C65" i="27"/>
  <c r="D62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V62" i="27"/>
  <c r="C62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V61" i="27"/>
  <c r="C61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V60" i="27"/>
  <c r="C60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V59" i="27"/>
  <c r="C59" i="27"/>
  <c r="D58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V58" i="27"/>
  <c r="C58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V57" i="27"/>
  <c r="C57" i="27"/>
  <c r="F53" i="27"/>
  <c r="E53" i="27"/>
  <c r="D53" i="27"/>
  <c r="C53" i="27"/>
  <c r="B53" i="27"/>
  <c r="AU25" i="27"/>
  <c r="B25" i="27"/>
  <c r="AX25" i="27"/>
  <c r="E25" i="27"/>
  <c r="BA25" i="27"/>
  <c r="H25" i="27"/>
  <c r="F52" i="27"/>
  <c r="AL25" i="27"/>
  <c r="AO25" i="27"/>
  <c r="AR25" i="27"/>
  <c r="E52" i="27"/>
  <c r="AC25" i="27"/>
  <c r="AF25" i="27"/>
  <c r="AI25" i="27"/>
  <c r="D52" i="27"/>
  <c r="T25" i="27"/>
  <c r="W25" i="27"/>
  <c r="Z25" i="27"/>
  <c r="C52" i="27"/>
  <c r="K25" i="27"/>
  <c r="N25" i="27"/>
  <c r="Q25" i="27"/>
  <c r="B52" i="27"/>
  <c r="F51" i="27"/>
  <c r="E51" i="27"/>
  <c r="D51" i="27"/>
  <c r="C51" i="27"/>
  <c r="B51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V39" i="27"/>
  <c r="C39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V38" i="27"/>
  <c r="C38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V37" i="27"/>
  <c r="C37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V36" i="27"/>
  <c r="C36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V35" i="27"/>
  <c r="C35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V34" i="27"/>
  <c r="C34" i="27"/>
  <c r="AW25" i="26"/>
  <c r="D25" i="26"/>
  <c r="AZ25" i="26"/>
  <c r="G25" i="26"/>
  <c r="BC25" i="26"/>
  <c r="J25" i="26"/>
  <c r="F96" i="26"/>
  <c r="AN25" i="26"/>
  <c r="AQ25" i="26"/>
  <c r="AT25" i="26"/>
  <c r="E96" i="26"/>
  <c r="AE25" i="26"/>
  <c r="AH25" i="26"/>
  <c r="AK25" i="26"/>
  <c r="D96" i="26"/>
  <c r="V25" i="26"/>
  <c r="Y25" i="26"/>
  <c r="AB25" i="26"/>
  <c r="C96" i="26"/>
  <c r="M25" i="26"/>
  <c r="P25" i="26"/>
  <c r="S25" i="26"/>
  <c r="B96" i="26"/>
  <c r="F95" i="26"/>
  <c r="E95" i="26"/>
  <c r="D95" i="26"/>
  <c r="C95" i="26"/>
  <c r="B95" i="26"/>
  <c r="S92" i="26"/>
  <c r="R92" i="26"/>
  <c r="Q92" i="26"/>
  <c r="P92" i="26"/>
  <c r="O92" i="26"/>
  <c r="N92" i="26"/>
  <c r="M92" i="26"/>
  <c r="L92" i="26"/>
  <c r="K92" i="26"/>
  <c r="J92" i="26"/>
  <c r="I92" i="26"/>
  <c r="H92" i="26"/>
  <c r="G92" i="26"/>
  <c r="F92" i="26"/>
  <c r="E92" i="26"/>
  <c r="D92" i="26"/>
  <c r="C92" i="26"/>
  <c r="S91" i="26"/>
  <c r="R91" i="26"/>
  <c r="Q91" i="26"/>
  <c r="P91" i="26"/>
  <c r="O91" i="26"/>
  <c r="N91" i="26"/>
  <c r="M91" i="26"/>
  <c r="L91" i="26"/>
  <c r="K91" i="26"/>
  <c r="J91" i="26"/>
  <c r="I91" i="26"/>
  <c r="H91" i="26"/>
  <c r="G91" i="26"/>
  <c r="F91" i="26"/>
  <c r="E91" i="26"/>
  <c r="D91" i="26"/>
  <c r="C91" i="26"/>
  <c r="S90" i="26"/>
  <c r="R90" i="26"/>
  <c r="Q90" i="26"/>
  <c r="P90" i="26"/>
  <c r="O90" i="26"/>
  <c r="N90" i="26"/>
  <c r="M90" i="26"/>
  <c r="L90" i="26"/>
  <c r="K90" i="26"/>
  <c r="J90" i="26"/>
  <c r="I90" i="26"/>
  <c r="H90" i="26"/>
  <c r="G90" i="26"/>
  <c r="F90" i="26"/>
  <c r="E90" i="26"/>
  <c r="D90" i="26"/>
  <c r="C90" i="26"/>
  <c r="S89" i="26"/>
  <c r="R89" i="26"/>
  <c r="Q89" i="26"/>
  <c r="P89" i="26"/>
  <c r="O89" i="26"/>
  <c r="N89" i="26"/>
  <c r="M89" i="26"/>
  <c r="L89" i="26"/>
  <c r="K89" i="26"/>
  <c r="J89" i="26"/>
  <c r="I89" i="26"/>
  <c r="H89" i="26"/>
  <c r="G89" i="26"/>
  <c r="F89" i="26"/>
  <c r="E89" i="26"/>
  <c r="D89" i="26"/>
  <c r="C89" i="26"/>
  <c r="S88" i="26"/>
  <c r="R88" i="26"/>
  <c r="Q88" i="26"/>
  <c r="P88" i="26"/>
  <c r="O88" i="26"/>
  <c r="N88" i="26"/>
  <c r="M88" i="26"/>
  <c r="L88" i="26"/>
  <c r="K88" i="26"/>
  <c r="J88" i="26"/>
  <c r="I88" i="26"/>
  <c r="H88" i="26"/>
  <c r="G88" i="26"/>
  <c r="F88" i="26"/>
  <c r="E88" i="26"/>
  <c r="D88" i="26"/>
  <c r="C88" i="26"/>
  <c r="S87" i="26"/>
  <c r="R87" i="26"/>
  <c r="Q87" i="26"/>
  <c r="P87" i="26"/>
  <c r="O87" i="26"/>
  <c r="N87" i="26"/>
  <c r="M87" i="26"/>
  <c r="L87" i="26"/>
  <c r="K87" i="26"/>
  <c r="J87" i="26"/>
  <c r="I87" i="26"/>
  <c r="H87" i="26"/>
  <c r="G87" i="26"/>
  <c r="F87" i="26"/>
  <c r="E87" i="26"/>
  <c r="D87" i="26"/>
  <c r="C87" i="26"/>
  <c r="D84" i="26"/>
  <c r="E84" i="26"/>
  <c r="F84" i="26"/>
  <c r="G84" i="26"/>
  <c r="H84" i="26"/>
  <c r="I84" i="26"/>
  <c r="J84" i="26"/>
  <c r="K84" i="26"/>
  <c r="L84" i="26"/>
  <c r="M84" i="26"/>
  <c r="N84" i="26"/>
  <c r="O84" i="26"/>
  <c r="P84" i="26"/>
  <c r="Q84" i="26"/>
  <c r="R84" i="26"/>
  <c r="S84" i="26"/>
  <c r="V84" i="26"/>
  <c r="C84" i="26"/>
  <c r="D83" i="26"/>
  <c r="E83" i="26"/>
  <c r="F83" i="26"/>
  <c r="G83" i="26"/>
  <c r="H83" i="26"/>
  <c r="I83" i="26"/>
  <c r="J83" i="26"/>
  <c r="K83" i="26"/>
  <c r="L83" i="26"/>
  <c r="M83" i="26"/>
  <c r="N83" i="26"/>
  <c r="O83" i="26"/>
  <c r="P83" i="26"/>
  <c r="Q83" i="26"/>
  <c r="R83" i="26"/>
  <c r="S83" i="26"/>
  <c r="V83" i="26"/>
  <c r="C83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V82" i="26"/>
  <c r="C82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V81" i="26"/>
  <c r="C81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V80" i="26"/>
  <c r="C80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V79" i="26"/>
  <c r="C79" i="26"/>
  <c r="AV25" i="26"/>
  <c r="C25" i="26"/>
  <c r="AY25" i="26"/>
  <c r="F25" i="26"/>
  <c r="BB25" i="26"/>
  <c r="I25" i="26"/>
  <c r="F74" i="26"/>
  <c r="AM25" i="26"/>
  <c r="AP25" i="26"/>
  <c r="AS25" i="26"/>
  <c r="E74" i="26"/>
  <c r="AD25" i="26"/>
  <c r="AG25" i="26"/>
  <c r="AJ25" i="26"/>
  <c r="D74" i="26"/>
  <c r="U25" i="26"/>
  <c r="X25" i="26"/>
  <c r="AA25" i="26"/>
  <c r="C74" i="26"/>
  <c r="L25" i="26"/>
  <c r="O25" i="26"/>
  <c r="R25" i="26"/>
  <c r="B74" i="26"/>
  <c r="F73" i="26"/>
  <c r="E73" i="26"/>
  <c r="D73" i="26"/>
  <c r="C73" i="26"/>
  <c r="B73" i="26"/>
  <c r="S70" i="26"/>
  <c r="R70" i="26"/>
  <c r="Q70" i="26"/>
  <c r="P70" i="26"/>
  <c r="O70" i="26"/>
  <c r="N70" i="26"/>
  <c r="M70" i="26"/>
  <c r="L70" i="26"/>
  <c r="K70" i="26"/>
  <c r="J70" i="26"/>
  <c r="I70" i="26"/>
  <c r="H70" i="26"/>
  <c r="G70" i="26"/>
  <c r="F70" i="26"/>
  <c r="E70" i="26"/>
  <c r="D70" i="26"/>
  <c r="C70" i="26"/>
  <c r="S69" i="26"/>
  <c r="R69" i="26"/>
  <c r="Q69" i="26"/>
  <c r="P69" i="26"/>
  <c r="O69" i="26"/>
  <c r="N69" i="26"/>
  <c r="M69" i="26"/>
  <c r="L69" i="26"/>
  <c r="K69" i="26"/>
  <c r="J69" i="26"/>
  <c r="I69" i="26"/>
  <c r="H69" i="26"/>
  <c r="G69" i="26"/>
  <c r="F69" i="26"/>
  <c r="E69" i="26"/>
  <c r="D69" i="26"/>
  <c r="C69" i="26"/>
  <c r="S68" i="26"/>
  <c r="R68" i="26"/>
  <c r="Q68" i="26"/>
  <c r="P68" i="26"/>
  <c r="O68" i="26"/>
  <c r="N68" i="26"/>
  <c r="M68" i="26"/>
  <c r="L68" i="26"/>
  <c r="K68" i="26"/>
  <c r="J68" i="26"/>
  <c r="I68" i="26"/>
  <c r="H68" i="26"/>
  <c r="G68" i="26"/>
  <c r="F68" i="26"/>
  <c r="E68" i="26"/>
  <c r="D68" i="26"/>
  <c r="C68" i="26"/>
  <c r="S67" i="26"/>
  <c r="R67" i="26"/>
  <c r="Q67" i="26"/>
  <c r="P67" i="26"/>
  <c r="O67" i="26"/>
  <c r="N67" i="26"/>
  <c r="M67" i="26"/>
  <c r="L67" i="26"/>
  <c r="K67" i="26"/>
  <c r="J67" i="26"/>
  <c r="I67" i="26"/>
  <c r="H67" i="26"/>
  <c r="G67" i="26"/>
  <c r="F67" i="26"/>
  <c r="E67" i="26"/>
  <c r="D67" i="26"/>
  <c r="C67" i="26"/>
  <c r="S66" i="26"/>
  <c r="R66" i="26"/>
  <c r="Q66" i="26"/>
  <c r="P66" i="26"/>
  <c r="O66" i="26"/>
  <c r="N66" i="26"/>
  <c r="M66" i="26"/>
  <c r="L66" i="26"/>
  <c r="K66" i="26"/>
  <c r="J66" i="26"/>
  <c r="I66" i="26"/>
  <c r="H66" i="26"/>
  <c r="G66" i="26"/>
  <c r="F66" i="26"/>
  <c r="E66" i="26"/>
  <c r="D66" i="26"/>
  <c r="C66" i="26"/>
  <c r="S65" i="26"/>
  <c r="R65" i="26"/>
  <c r="Q65" i="26"/>
  <c r="P65" i="26"/>
  <c r="O65" i="26"/>
  <c r="N65" i="26"/>
  <c r="M65" i="26"/>
  <c r="L65" i="26"/>
  <c r="K65" i="26"/>
  <c r="J65" i="26"/>
  <c r="I65" i="26"/>
  <c r="H65" i="26"/>
  <c r="G65" i="26"/>
  <c r="F65" i="26"/>
  <c r="E65" i="26"/>
  <c r="D65" i="26"/>
  <c r="C65" i="26"/>
  <c r="D62" i="26"/>
  <c r="E62" i="26"/>
  <c r="F62" i="26"/>
  <c r="G62" i="26"/>
  <c r="H62" i="26"/>
  <c r="I62" i="26"/>
  <c r="J62" i="26"/>
  <c r="K62" i="26"/>
  <c r="L62" i="26"/>
  <c r="M62" i="26"/>
  <c r="N62" i="26"/>
  <c r="O62" i="26"/>
  <c r="P62" i="26"/>
  <c r="Q62" i="26"/>
  <c r="R62" i="26"/>
  <c r="S62" i="26"/>
  <c r="V62" i="26"/>
  <c r="C62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V61" i="26"/>
  <c r="C61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V60" i="26"/>
  <c r="C60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V59" i="26"/>
  <c r="C59" i="26"/>
  <c r="D58" i="26"/>
  <c r="E58" i="26"/>
  <c r="F58" i="26"/>
  <c r="G58" i="26"/>
  <c r="H58" i="26"/>
  <c r="I58" i="26"/>
  <c r="J58" i="26"/>
  <c r="K58" i="26"/>
  <c r="L58" i="26"/>
  <c r="M58" i="26"/>
  <c r="N58" i="26"/>
  <c r="O58" i="26"/>
  <c r="P58" i="26"/>
  <c r="Q58" i="26"/>
  <c r="R58" i="26"/>
  <c r="S58" i="26"/>
  <c r="V58" i="26"/>
  <c r="C58" i="26"/>
  <c r="D57" i="26"/>
  <c r="E57" i="26"/>
  <c r="F57" i="26"/>
  <c r="G57" i="26"/>
  <c r="H57" i="26"/>
  <c r="I57" i="26"/>
  <c r="J57" i="26"/>
  <c r="K57" i="26"/>
  <c r="L57" i="26"/>
  <c r="M57" i="26"/>
  <c r="N57" i="26"/>
  <c r="O57" i="26"/>
  <c r="P57" i="26"/>
  <c r="Q57" i="26"/>
  <c r="R57" i="26"/>
  <c r="S57" i="26"/>
  <c r="V57" i="26"/>
  <c r="C57" i="26"/>
  <c r="F53" i="26"/>
  <c r="E53" i="26"/>
  <c r="D53" i="26"/>
  <c r="C53" i="26"/>
  <c r="B53" i="26"/>
  <c r="AU25" i="26"/>
  <c r="B25" i="26"/>
  <c r="AX25" i="26"/>
  <c r="E25" i="26"/>
  <c r="BA25" i="26"/>
  <c r="H25" i="26"/>
  <c r="F52" i="26"/>
  <c r="AL25" i="26"/>
  <c r="AO25" i="26"/>
  <c r="AR25" i="26"/>
  <c r="E52" i="26"/>
  <c r="AC25" i="26"/>
  <c r="AF25" i="26"/>
  <c r="AI25" i="26"/>
  <c r="D52" i="26"/>
  <c r="T25" i="26"/>
  <c r="W25" i="26"/>
  <c r="Z25" i="26"/>
  <c r="C52" i="26"/>
  <c r="K25" i="26"/>
  <c r="N25" i="26"/>
  <c r="Q25" i="26"/>
  <c r="B52" i="26"/>
  <c r="F51" i="26"/>
  <c r="E51" i="26"/>
  <c r="D51" i="26"/>
  <c r="C51" i="26"/>
  <c r="B51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V39" i="26"/>
  <c r="C39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V38" i="26"/>
  <c r="C38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V37" i="26"/>
  <c r="C37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V36" i="26"/>
  <c r="C36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V35" i="26"/>
  <c r="C35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V34" i="26"/>
  <c r="C34" i="26"/>
  <c r="AW25" i="25"/>
  <c r="D25" i="25"/>
  <c r="AZ25" i="25"/>
  <c r="G25" i="25"/>
  <c r="BC25" i="25"/>
  <c r="J25" i="25"/>
  <c r="F96" i="25"/>
  <c r="AN25" i="25"/>
  <c r="AQ25" i="25"/>
  <c r="AT25" i="25"/>
  <c r="E96" i="25"/>
  <c r="AE25" i="25"/>
  <c r="AH25" i="25"/>
  <c r="AK25" i="25"/>
  <c r="D96" i="25"/>
  <c r="V25" i="25"/>
  <c r="Y25" i="25"/>
  <c r="AB25" i="25"/>
  <c r="C96" i="25"/>
  <c r="M25" i="25"/>
  <c r="P25" i="25"/>
  <c r="S25" i="25"/>
  <c r="B96" i="25"/>
  <c r="F95" i="25"/>
  <c r="E95" i="25"/>
  <c r="D95" i="25"/>
  <c r="C95" i="25"/>
  <c r="B95" i="25"/>
  <c r="S92" i="25"/>
  <c r="R92" i="25"/>
  <c r="Q92" i="25"/>
  <c r="P92" i="25"/>
  <c r="O92" i="25"/>
  <c r="N92" i="25"/>
  <c r="M92" i="25"/>
  <c r="L92" i="25"/>
  <c r="K92" i="25"/>
  <c r="J92" i="25"/>
  <c r="I92" i="25"/>
  <c r="H92" i="25"/>
  <c r="G92" i="25"/>
  <c r="F92" i="25"/>
  <c r="E92" i="25"/>
  <c r="D92" i="25"/>
  <c r="C92" i="25"/>
  <c r="S91" i="25"/>
  <c r="R91" i="25"/>
  <c r="Q91" i="25"/>
  <c r="P91" i="25"/>
  <c r="O91" i="25"/>
  <c r="N91" i="25"/>
  <c r="M91" i="25"/>
  <c r="L91" i="25"/>
  <c r="K91" i="25"/>
  <c r="J91" i="25"/>
  <c r="I91" i="25"/>
  <c r="H91" i="25"/>
  <c r="G91" i="25"/>
  <c r="F91" i="25"/>
  <c r="E91" i="25"/>
  <c r="D91" i="25"/>
  <c r="C91" i="25"/>
  <c r="S90" i="25"/>
  <c r="R90" i="25"/>
  <c r="Q90" i="25"/>
  <c r="P90" i="25"/>
  <c r="O90" i="25"/>
  <c r="N90" i="25"/>
  <c r="M90" i="25"/>
  <c r="L90" i="25"/>
  <c r="K90" i="25"/>
  <c r="J90" i="25"/>
  <c r="I90" i="25"/>
  <c r="H90" i="25"/>
  <c r="G90" i="25"/>
  <c r="F90" i="25"/>
  <c r="E90" i="25"/>
  <c r="D90" i="25"/>
  <c r="C90" i="25"/>
  <c r="S89" i="25"/>
  <c r="R89" i="25"/>
  <c r="Q89" i="25"/>
  <c r="P89" i="25"/>
  <c r="O89" i="25"/>
  <c r="N89" i="25"/>
  <c r="M89" i="25"/>
  <c r="L89" i="25"/>
  <c r="K89" i="25"/>
  <c r="J89" i="25"/>
  <c r="I89" i="25"/>
  <c r="H89" i="25"/>
  <c r="G89" i="25"/>
  <c r="F89" i="25"/>
  <c r="E89" i="25"/>
  <c r="D89" i="25"/>
  <c r="C89" i="25"/>
  <c r="S88" i="25"/>
  <c r="R88" i="25"/>
  <c r="Q88" i="25"/>
  <c r="P88" i="25"/>
  <c r="O88" i="25"/>
  <c r="N88" i="25"/>
  <c r="M88" i="25"/>
  <c r="L88" i="25"/>
  <c r="K88" i="25"/>
  <c r="J88" i="25"/>
  <c r="I88" i="25"/>
  <c r="H88" i="25"/>
  <c r="G88" i="25"/>
  <c r="F88" i="25"/>
  <c r="E88" i="25"/>
  <c r="D88" i="25"/>
  <c r="C88" i="25"/>
  <c r="S87" i="25"/>
  <c r="R87" i="25"/>
  <c r="Q87" i="25"/>
  <c r="P87" i="25"/>
  <c r="O87" i="25"/>
  <c r="N87" i="25"/>
  <c r="M87" i="25"/>
  <c r="L87" i="25"/>
  <c r="K87" i="25"/>
  <c r="J87" i="25"/>
  <c r="I87" i="25"/>
  <c r="H87" i="25"/>
  <c r="G87" i="25"/>
  <c r="F87" i="25"/>
  <c r="E87" i="25"/>
  <c r="D87" i="25"/>
  <c r="C87" i="25"/>
  <c r="D84" i="25"/>
  <c r="E84" i="25"/>
  <c r="F84" i="25"/>
  <c r="G84" i="25"/>
  <c r="H84" i="25"/>
  <c r="I84" i="25"/>
  <c r="J84" i="25"/>
  <c r="K84" i="25"/>
  <c r="L84" i="25"/>
  <c r="M84" i="25"/>
  <c r="N84" i="25"/>
  <c r="O84" i="25"/>
  <c r="P84" i="25"/>
  <c r="Q84" i="25"/>
  <c r="R84" i="25"/>
  <c r="S84" i="25"/>
  <c r="V84" i="25"/>
  <c r="C84" i="25"/>
  <c r="D83" i="25"/>
  <c r="E83" i="25"/>
  <c r="F83" i="25"/>
  <c r="G83" i="25"/>
  <c r="H83" i="25"/>
  <c r="I83" i="25"/>
  <c r="J83" i="25"/>
  <c r="K83" i="25"/>
  <c r="L83" i="25"/>
  <c r="M83" i="25"/>
  <c r="N83" i="25"/>
  <c r="O83" i="25"/>
  <c r="P83" i="25"/>
  <c r="Q83" i="25"/>
  <c r="R83" i="25"/>
  <c r="S83" i="25"/>
  <c r="V83" i="25"/>
  <c r="C83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V82" i="25"/>
  <c r="C82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V81" i="25"/>
  <c r="C81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V80" i="25"/>
  <c r="C80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V79" i="25"/>
  <c r="C79" i="25"/>
  <c r="AV25" i="25"/>
  <c r="C25" i="25"/>
  <c r="AY25" i="25"/>
  <c r="F25" i="25"/>
  <c r="BB25" i="25"/>
  <c r="I25" i="25"/>
  <c r="F74" i="25"/>
  <c r="AM25" i="25"/>
  <c r="AP25" i="25"/>
  <c r="AS25" i="25"/>
  <c r="E74" i="25"/>
  <c r="AD25" i="25"/>
  <c r="AG25" i="25"/>
  <c r="AJ25" i="25"/>
  <c r="D74" i="25"/>
  <c r="U25" i="25"/>
  <c r="X25" i="25"/>
  <c r="AA25" i="25"/>
  <c r="C74" i="25"/>
  <c r="L25" i="25"/>
  <c r="O25" i="25"/>
  <c r="R25" i="25"/>
  <c r="B74" i="25"/>
  <c r="F73" i="25"/>
  <c r="E73" i="25"/>
  <c r="D73" i="25"/>
  <c r="C73" i="25"/>
  <c r="B73" i="25"/>
  <c r="S70" i="25"/>
  <c r="R70" i="25"/>
  <c r="Q70" i="25"/>
  <c r="P70" i="25"/>
  <c r="O70" i="25"/>
  <c r="N70" i="25"/>
  <c r="M70" i="25"/>
  <c r="L70" i="25"/>
  <c r="K70" i="25"/>
  <c r="J70" i="25"/>
  <c r="I70" i="25"/>
  <c r="H70" i="25"/>
  <c r="G70" i="25"/>
  <c r="F70" i="25"/>
  <c r="E70" i="25"/>
  <c r="D70" i="25"/>
  <c r="C70" i="25"/>
  <c r="S69" i="25"/>
  <c r="R69" i="25"/>
  <c r="Q69" i="25"/>
  <c r="P69" i="25"/>
  <c r="O69" i="25"/>
  <c r="N69" i="25"/>
  <c r="M69" i="25"/>
  <c r="L69" i="25"/>
  <c r="K69" i="25"/>
  <c r="J69" i="25"/>
  <c r="I69" i="25"/>
  <c r="H69" i="25"/>
  <c r="G69" i="25"/>
  <c r="F69" i="25"/>
  <c r="E69" i="25"/>
  <c r="D69" i="25"/>
  <c r="C69" i="25"/>
  <c r="S68" i="25"/>
  <c r="R68" i="25"/>
  <c r="Q68" i="25"/>
  <c r="P68" i="25"/>
  <c r="O68" i="25"/>
  <c r="N68" i="25"/>
  <c r="M68" i="25"/>
  <c r="L68" i="25"/>
  <c r="K68" i="25"/>
  <c r="J68" i="25"/>
  <c r="I68" i="25"/>
  <c r="H68" i="25"/>
  <c r="G68" i="25"/>
  <c r="F68" i="25"/>
  <c r="E68" i="25"/>
  <c r="D68" i="25"/>
  <c r="C68" i="25"/>
  <c r="S67" i="25"/>
  <c r="R67" i="25"/>
  <c r="Q67" i="25"/>
  <c r="P67" i="25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S66" i="25"/>
  <c r="R66" i="25"/>
  <c r="Q66" i="25"/>
  <c r="P66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S65" i="25"/>
  <c r="R65" i="25"/>
  <c r="Q65" i="25"/>
  <c r="P65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D62" i="25"/>
  <c r="E62" i="25"/>
  <c r="F62" i="25"/>
  <c r="G62" i="25"/>
  <c r="H62" i="25"/>
  <c r="I62" i="25"/>
  <c r="J62" i="25"/>
  <c r="K62" i="25"/>
  <c r="L62" i="25"/>
  <c r="M62" i="25"/>
  <c r="N62" i="25"/>
  <c r="O62" i="25"/>
  <c r="P62" i="25"/>
  <c r="Q62" i="25"/>
  <c r="R62" i="25"/>
  <c r="S62" i="25"/>
  <c r="V62" i="25"/>
  <c r="C62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V61" i="25"/>
  <c r="C61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V60" i="25"/>
  <c r="C60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V59" i="25"/>
  <c r="C59" i="25"/>
  <c r="D58" i="25"/>
  <c r="E58" i="25"/>
  <c r="F58" i="25"/>
  <c r="G58" i="25"/>
  <c r="H58" i="25"/>
  <c r="I58" i="25"/>
  <c r="J58" i="25"/>
  <c r="K58" i="25"/>
  <c r="L58" i="25"/>
  <c r="M58" i="25"/>
  <c r="N58" i="25"/>
  <c r="O58" i="25"/>
  <c r="P58" i="25"/>
  <c r="Q58" i="25"/>
  <c r="R58" i="25"/>
  <c r="S58" i="25"/>
  <c r="V58" i="25"/>
  <c r="C58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V57" i="25"/>
  <c r="C57" i="25"/>
  <c r="F53" i="25"/>
  <c r="E53" i="25"/>
  <c r="D53" i="25"/>
  <c r="C53" i="25"/>
  <c r="B53" i="25"/>
  <c r="AU25" i="25"/>
  <c r="B25" i="25"/>
  <c r="AX25" i="25"/>
  <c r="E25" i="25"/>
  <c r="BA25" i="25"/>
  <c r="H25" i="25"/>
  <c r="F52" i="25"/>
  <c r="AL25" i="25"/>
  <c r="AO25" i="25"/>
  <c r="AR25" i="25"/>
  <c r="E52" i="25"/>
  <c r="AC25" i="25"/>
  <c r="AF25" i="25"/>
  <c r="AI25" i="25"/>
  <c r="D52" i="25"/>
  <c r="T25" i="25"/>
  <c r="W25" i="25"/>
  <c r="Z25" i="25"/>
  <c r="C52" i="25"/>
  <c r="K25" i="25"/>
  <c r="N25" i="25"/>
  <c r="Q25" i="25"/>
  <c r="B52" i="25"/>
  <c r="F51" i="25"/>
  <c r="E51" i="25"/>
  <c r="D51" i="25"/>
  <c r="C51" i="25"/>
  <c r="B51" i="25"/>
  <c r="S48" i="25"/>
  <c r="R48" i="25"/>
  <c r="Q48" i="25"/>
  <c r="P48" i="25"/>
  <c r="O48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S47" i="25"/>
  <c r="R47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S46" i="25"/>
  <c r="R46" i="25"/>
  <c r="Q46" i="25"/>
  <c r="P46" i="25"/>
  <c r="O46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S45" i="25"/>
  <c r="R45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S44" i="25"/>
  <c r="R44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S43" i="25"/>
  <c r="R43" i="25"/>
  <c r="Q43" i="25"/>
  <c r="P43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V39" i="25"/>
  <c r="C39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V38" i="25"/>
  <c r="C38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V37" i="25"/>
  <c r="C37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V36" i="25"/>
  <c r="C36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V35" i="25"/>
  <c r="C35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V34" i="25"/>
  <c r="C34" i="25"/>
  <c r="AW25" i="24"/>
  <c r="D25" i="24"/>
  <c r="AZ25" i="24"/>
  <c r="G25" i="24"/>
  <c r="BC25" i="24"/>
  <c r="J25" i="24"/>
  <c r="F96" i="24"/>
  <c r="AN25" i="24"/>
  <c r="AQ25" i="24"/>
  <c r="AT25" i="24"/>
  <c r="E96" i="24"/>
  <c r="AE25" i="24"/>
  <c r="AH25" i="24"/>
  <c r="AK25" i="24"/>
  <c r="D96" i="24"/>
  <c r="V25" i="24"/>
  <c r="Y25" i="24"/>
  <c r="AB25" i="24"/>
  <c r="C96" i="24"/>
  <c r="M25" i="24"/>
  <c r="P25" i="24"/>
  <c r="S25" i="24"/>
  <c r="B96" i="24"/>
  <c r="F95" i="24"/>
  <c r="E95" i="24"/>
  <c r="D95" i="24"/>
  <c r="C95" i="24"/>
  <c r="B95" i="24"/>
  <c r="S92" i="24"/>
  <c r="R92" i="24"/>
  <c r="Q92" i="24"/>
  <c r="P92" i="24"/>
  <c r="O92" i="24"/>
  <c r="N92" i="24"/>
  <c r="M92" i="24"/>
  <c r="L92" i="24"/>
  <c r="K92" i="24"/>
  <c r="J92" i="24"/>
  <c r="I92" i="24"/>
  <c r="H92" i="24"/>
  <c r="G92" i="24"/>
  <c r="F92" i="24"/>
  <c r="E92" i="24"/>
  <c r="D92" i="24"/>
  <c r="C92" i="24"/>
  <c r="S91" i="24"/>
  <c r="R91" i="24"/>
  <c r="Q91" i="24"/>
  <c r="P91" i="24"/>
  <c r="O91" i="24"/>
  <c r="N91" i="24"/>
  <c r="M91" i="24"/>
  <c r="L91" i="24"/>
  <c r="K91" i="24"/>
  <c r="J91" i="24"/>
  <c r="I91" i="24"/>
  <c r="H91" i="24"/>
  <c r="G91" i="24"/>
  <c r="F91" i="24"/>
  <c r="E91" i="24"/>
  <c r="D91" i="24"/>
  <c r="C91" i="24"/>
  <c r="S90" i="24"/>
  <c r="R90" i="24"/>
  <c r="Q90" i="24"/>
  <c r="P90" i="24"/>
  <c r="O90" i="24"/>
  <c r="N90" i="24"/>
  <c r="M90" i="24"/>
  <c r="L90" i="24"/>
  <c r="K90" i="24"/>
  <c r="J90" i="24"/>
  <c r="I90" i="24"/>
  <c r="H90" i="24"/>
  <c r="G90" i="24"/>
  <c r="F90" i="24"/>
  <c r="E90" i="24"/>
  <c r="D90" i="24"/>
  <c r="C90" i="24"/>
  <c r="S89" i="24"/>
  <c r="R89" i="24"/>
  <c r="Q89" i="24"/>
  <c r="P89" i="24"/>
  <c r="O89" i="24"/>
  <c r="N89" i="24"/>
  <c r="M89" i="24"/>
  <c r="L89" i="24"/>
  <c r="K89" i="24"/>
  <c r="J89" i="24"/>
  <c r="I89" i="24"/>
  <c r="H89" i="24"/>
  <c r="G89" i="24"/>
  <c r="F89" i="24"/>
  <c r="E89" i="24"/>
  <c r="D89" i="24"/>
  <c r="C89" i="24"/>
  <c r="S88" i="24"/>
  <c r="R88" i="24"/>
  <c r="Q88" i="24"/>
  <c r="P88" i="24"/>
  <c r="O88" i="24"/>
  <c r="N88" i="24"/>
  <c r="M88" i="24"/>
  <c r="L88" i="24"/>
  <c r="K88" i="24"/>
  <c r="J88" i="24"/>
  <c r="I88" i="24"/>
  <c r="H88" i="24"/>
  <c r="G88" i="24"/>
  <c r="F88" i="24"/>
  <c r="E88" i="24"/>
  <c r="D88" i="24"/>
  <c r="C88" i="24"/>
  <c r="S87" i="24"/>
  <c r="R87" i="24"/>
  <c r="Q87" i="24"/>
  <c r="P87" i="24"/>
  <c r="O87" i="24"/>
  <c r="N87" i="24"/>
  <c r="M87" i="24"/>
  <c r="L87" i="24"/>
  <c r="K87" i="24"/>
  <c r="J87" i="24"/>
  <c r="I87" i="24"/>
  <c r="H87" i="24"/>
  <c r="G87" i="24"/>
  <c r="F87" i="24"/>
  <c r="E87" i="24"/>
  <c r="D87" i="24"/>
  <c r="C87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V84" i="24"/>
  <c r="C84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V83" i="24"/>
  <c r="C83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V82" i="24"/>
  <c r="C82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V81" i="24"/>
  <c r="C81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V80" i="24"/>
  <c r="C80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V79" i="24"/>
  <c r="C79" i="24"/>
  <c r="AV25" i="24"/>
  <c r="C25" i="24"/>
  <c r="AY25" i="24"/>
  <c r="F25" i="24"/>
  <c r="BB25" i="24"/>
  <c r="I25" i="24"/>
  <c r="F74" i="24"/>
  <c r="AM25" i="24"/>
  <c r="AP25" i="24"/>
  <c r="AS25" i="24"/>
  <c r="E74" i="24"/>
  <c r="AD25" i="24"/>
  <c r="AG25" i="24"/>
  <c r="AJ25" i="24"/>
  <c r="D74" i="24"/>
  <c r="U25" i="24"/>
  <c r="X25" i="24"/>
  <c r="AA25" i="24"/>
  <c r="C74" i="24"/>
  <c r="L25" i="24"/>
  <c r="O25" i="24"/>
  <c r="R25" i="24"/>
  <c r="B74" i="24"/>
  <c r="F73" i="24"/>
  <c r="E73" i="24"/>
  <c r="D73" i="24"/>
  <c r="C73" i="24"/>
  <c r="B73" i="24"/>
  <c r="S70" i="24"/>
  <c r="R70" i="24"/>
  <c r="Q70" i="24"/>
  <c r="P70" i="24"/>
  <c r="O70" i="24"/>
  <c r="N70" i="24"/>
  <c r="M70" i="24"/>
  <c r="L70" i="24"/>
  <c r="K70" i="24"/>
  <c r="J70" i="24"/>
  <c r="I70" i="24"/>
  <c r="H70" i="24"/>
  <c r="G70" i="24"/>
  <c r="F70" i="24"/>
  <c r="E70" i="24"/>
  <c r="D70" i="24"/>
  <c r="C70" i="24"/>
  <c r="S69" i="24"/>
  <c r="R69" i="24"/>
  <c r="Q69" i="24"/>
  <c r="P69" i="24"/>
  <c r="O69" i="24"/>
  <c r="N69" i="24"/>
  <c r="M69" i="24"/>
  <c r="L69" i="24"/>
  <c r="K69" i="24"/>
  <c r="J69" i="24"/>
  <c r="I69" i="24"/>
  <c r="H69" i="24"/>
  <c r="G69" i="24"/>
  <c r="F69" i="24"/>
  <c r="E69" i="24"/>
  <c r="D69" i="24"/>
  <c r="C69" i="24"/>
  <c r="S68" i="24"/>
  <c r="R68" i="24"/>
  <c r="Q68" i="24"/>
  <c r="P68" i="24"/>
  <c r="O68" i="24"/>
  <c r="N68" i="24"/>
  <c r="M68" i="24"/>
  <c r="L68" i="24"/>
  <c r="K68" i="24"/>
  <c r="J68" i="24"/>
  <c r="I68" i="24"/>
  <c r="H68" i="24"/>
  <c r="G68" i="24"/>
  <c r="F68" i="24"/>
  <c r="E68" i="24"/>
  <c r="D68" i="24"/>
  <c r="C68" i="24"/>
  <c r="S67" i="24"/>
  <c r="R67" i="24"/>
  <c r="Q67" i="24"/>
  <c r="P67" i="24"/>
  <c r="O67" i="24"/>
  <c r="N67" i="24"/>
  <c r="M67" i="24"/>
  <c r="L67" i="24"/>
  <c r="K67" i="24"/>
  <c r="J67" i="24"/>
  <c r="I67" i="24"/>
  <c r="H67" i="24"/>
  <c r="G67" i="24"/>
  <c r="F67" i="24"/>
  <c r="E67" i="24"/>
  <c r="D67" i="24"/>
  <c r="C67" i="24"/>
  <c r="S66" i="24"/>
  <c r="R66" i="24"/>
  <c r="Q66" i="24"/>
  <c r="P66" i="24"/>
  <c r="O66" i="24"/>
  <c r="N66" i="24"/>
  <c r="M66" i="24"/>
  <c r="L66" i="24"/>
  <c r="K66" i="24"/>
  <c r="J66" i="24"/>
  <c r="I66" i="24"/>
  <c r="H66" i="24"/>
  <c r="G66" i="24"/>
  <c r="F66" i="24"/>
  <c r="E66" i="24"/>
  <c r="D66" i="24"/>
  <c r="C66" i="24"/>
  <c r="S65" i="24"/>
  <c r="R65" i="24"/>
  <c r="Q65" i="24"/>
  <c r="P65" i="24"/>
  <c r="O65" i="24"/>
  <c r="N65" i="24"/>
  <c r="M65" i="24"/>
  <c r="L65" i="24"/>
  <c r="K65" i="24"/>
  <c r="J65" i="24"/>
  <c r="I65" i="24"/>
  <c r="H65" i="24"/>
  <c r="G65" i="24"/>
  <c r="F65" i="24"/>
  <c r="E65" i="24"/>
  <c r="D65" i="24"/>
  <c r="C65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S62" i="24"/>
  <c r="V62" i="24"/>
  <c r="C62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V61" i="24"/>
  <c r="C61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V60" i="24"/>
  <c r="C60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V59" i="24"/>
  <c r="C59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V58" i="24"/>
  <c r="C58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V57" i="24"/>
  <c r="C57" i="24"/>
  <c r="F53" i="24"/>
  <c r="E53" i="24"/>
  <c r="D53" i="24"/>
  <c r="C53" i="24"/>
  <c r="B53" i="24"/>
  <c r="AU25" i="24"/>
  <c r="B25" i="24"/>
  <c r="AX25" i="24"/>
  <c r="E25" i="24"/>
  <c r="BA25" i="24"/>
  <c r="H25" i="24"/>
  <c r="F52" i="24"/>
  <c r="AL25" i="24"/>
  <c r="AO25" i="24"/>
  <c r="AR25" i="24"/>
  <c r="E52" i="24"/>
  <c r="AC25" i="24"/>
  <c r="AF25" i="24"/>
  <c r="AI25" i="24"/>
  <c r="D52" i="24"/>
  <c r="T25" i="24"/>
  <c r="W25" i="24"/>
  <c r="Z25" i="24"/>
  <c r="C52" i="24"/>
  <c r="K25" i="24"/>
  <c r="N25" i="24"/>
  <c r="Q25" i="24"/>
  <c r="B52" i="24"/>
  <c r="F51" i="24"/>
  <c r="E51" i="24"/>
  <c r="D51" i="24"/>
  <c r="C51" i="24"/>
  <c r="B51" i="24"/>
  <c r="S48" i="24"/>
  <c r="R48" i="24"/>
  <c r="Q48" i="24"/>
  <c r="P48" i="24"/>
  <c r="O48" i="24"/>
  <c r="N48" i="24"/>
  <c r="M48" i="24"/>
  <c r="L48" i="24"/>
  <c r="K48" i="24"/>
  <c r="J48" i="24"/>
  <c r="I48" i="24"/>
  <c r="H48" i="24"/>
  <c r="G48" i="24"/>
  <c r="F48" i="24"/>
  <c r="E48" i="24"/>
  <c r="D48" i="24"/>
  <c r="C48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D47" i="24"/>
  <c r="C47" i="24"/>
  <c r="S46" i="24"/>
  <c r="R46" i="24"/>
  <c r="Q46" i="24"/>
  <c r="P46" i="24"/>
  <c r="O46" i="24"/>
  <c r="N46" i="24"/>
  <c r="M46" i="24"/>
  <c r="L46" i="24"/>
  <c r="K46" i="24"/>
  <c r="J46" i="24"/>
  <c r="I46" i="24"/>
  <c r="H46" i="24"/>
  <c r="G46" i="24"/>
  <c r="F46" i="24"/>
  <c r="E46" i="24"/>
  <c r="D46" i="24"/>
  <c r="C46" i="24"/>
  <c r="S45" i="24"/>
  <c r="R45" i="24"/>
  <c r="Q45" i="24"/>
  <c r="P45" i="24"/>
  <c r="O45" i="24"/>
  <c r="N45" i="24"/>
  <c r="M45" i="24"/>
  <c r="L45" i="24"/>
  <c r="K45" i="24"/>
  <c r="J45" i="24"/>
  <c r="I45" i="24"/>
  <c r="H45" i="24"/>
  <c r="G45" i="24"/>
  <c r="F45" i="24"/>
  <c r="E45" i="24"/>
  <c r="D45" i="24"/>
  <c r="C45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V39" i="24"/>
  <c r="C39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V38" i="24"/>
  <c r="C38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V37" i="24"/>
  <c r="C37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V36" i="24"/>
  <c r="C36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V35" i="24"/>
  <c r="C35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V34" i="24"/>
  <c r="C34" i="24"/>
  <c r="AW25" i="22"/>
  <c r="D25" i="22"/>
  <c r="AZ25" i="22"/>
  <c r="G25" i="22"/>
  <c r="BC25" i="22"/>
  <c r="J25" i="22"/>
  <c r="F96" i="22"/>
  <c r="AN25" i="22"/>
  <c r="AQ25" i="22"/>
  <c r="AT25" i="22"/>
  <c r="E96" i="22"/>
  <c r="AE25" i="22"/>
  <c r="AH25" i="22"/>
  <c r="AK25" i="22"/>
  <c r="D96" i="22"/>
  <c r="V25" i="22"/>
  <c r="Y25" i="22"/>
  <c r="AB25" i="22"/>
  <c r="C96" i="22"/>
  <c r="M25" i="22"/>
  <c r="P25" i="22"/>
  <c r="S25" i="22"/>
  <c r="B96" i="22"/>
  <c r="F95" i="22"/>
  <c r="E95" i="22"/>
  <c r="D95" i="22"/>
  <c r="C95" i="22"/>
  <c r="B95" i="22"/>
  <c r="S92" i="22"/>
  <c r="R92" i="22"/>
  <c r="Q92" i="22"/>
  <c r="P92" i="22"/>
  <c r="O92" i="22"/>
  <c r="N92" i="22"/>
  <c r="M92" i="22"/>
  <c r="L92" i="22"/>
  <c r="K92" i="22"/>
  <c r="J92" i="22"/>
  <c r="I92" i="22"/>
  <c r="H92" i="22"/>
  <c r="G92" i="22"/>
  <c r="F92" i="22"/>
  <c r="E92" i="22"/>
  <c r="D92" i="22"/>
  <c r="C92" i="22"/>
  <c r="S91" i="22"/>
  <c r="R91" i="22"/>
  <c r="Q91" i="22"/>
  <c r="P91" i="22"/>
  <c r="O91" i="22"/>
  <c r="N91" i="22"/>
  <c r="M91" i="22"/>
  <c r="L91" i="22"/>
  <c r="K91" i="22"/>
  <c r="J91" i="22"/>
  <c r="I91" i="22"/>
  <c r="H91" i="22"/>
  <c r="G91" i="22"/>
  <c r="F91" i="22"/>
  <c r="E91" i="22"/>
  <c r="D91" i="22"/>
  <c r="C91" i="22"/>
  <c r="S90" i="22"/>
  <c r="R90" i="22"/>
  <c r="Q90" i="22"/>
  <c r="P90" i="22"/>
  <c r="O90" i="22"/>
  <c r="N90" i="22"/>
  <c r="M90" i="22"/>
  <c r="L90" i="22"/>
  <c r="K90" i="22"/>
  <c r="J90" i="22"/>
  <c r="I90" i="22"/>
  <c r="H90" i="22"/>
  <c r="G90" i="22"/>
  <c r="F90" i="22"/>
  <c r="E90" i="22"/>
  <c r="D90" i="22"/>
  <c r="C90" i="22"/>
  <c r="S89" i="22"/>
  <c r="R89" i="22"/>
  <c r="Q89" i="22"/>
  <c r="P89" i="22"/>
  <c r="O89" i="22"/>
  <c r="N89" i="22"/>
  <c r="M89" i="22"/>
  <c r="L89" i="22"/>
  <c r="K89" i="22"/>
  <c r="J89" i="22"/>
  <c r="I89" i="22"/>
  <c r="H89" i="22"/>
  <c r="G89" i="22"/>
  <c r="F89" i="22"/>
  <c r="E89" i="22"/>
  <c r="D89" i="22"/>
  <c r="C89" i="22"/>
  <c r="S88" i="22"/>
  <c r="R88" i="22"/>
  <c r="Q88" i="22"/>
  <c r="P88" i="22"/>
  <c r="O88" i="22"/>
  <c r="N88" i="22"/>
  <c r="M88" i="22"/>
  <c r="L88" i="22"/>
  <c r="K88" i="22"/>
  <c r="J88" i="22"/>
  <c r="I88" i="22"/>
  <c r="H88" i="22"/>
  <c r="G88" i="22"/>
  <c r="F88" i="22"/>
  <c r="E88" i="22"/>
  <c r="D88" i="22"/>
  <c r="C88" i="22"/>
  <c r="S87" i="22"/>
  <c r="R87" i="22"/>
  <c r="Q87" i="22"/>
  <c r="P87" i="22"/>
  <c r="O87" i="22"/>
  <c r="N87" i="22"/>
  <c r="M87" i="22"/>
  <c r="L87" i="22"/>
  <c r="K87" i="22"/>
  <c r="J87" i="22"/>
  <c r="I87" i="22"/>
  <c r="H87" i="22"/>
  <c r="G87" i="22"/>
  <c r="F87" i="22"/>
  <c r="E87" i="22"/>
  <c r="D87" i="22"/>
  <c r="C87" i="22"/>
  <c r="D84" i="22"/>
  <c r="E84" i="22"/>
  <c r="F84" i="22"/>
  <c r="G84" i="22"/>
  <c r="H84" i="22"/>
  <c r="I84" i="22"/>
  <c r="J84" i="22"/>
  <c r="K84" i="22"/>
  <c r="L84" i="22"/>
  <c r="M84" i="22"/>
  <c r="N84" i="22"/>
  <c r="O84" i="22"/>
  <c r="P84" i="22"/>
  <c r="Q84" i="22"/>
  <c r="R84" i="22"/>
  <c r="S84" i="22"/>
  <c r="V84" i="22"/>
  <c r="C84" i="22"/>
  <c r="D83" i="22"/>
  <c r="E83" i="22"/>
  <c r="F83" i="22"/>
  <c r="G83" i="22"/>
  <c r="H83" i="22"/>
  <c r="I83" i="22"/>
  <c r="J83" i="22"/>
  <c r="K83" i="22"/>
  <c r="L83" i="22"/>
  <c r="M83" i="22"/>
  <c r="N83" i="22"/>
  <c r="O83" i="22"/>
  <c r="P83" i="22"/>
  <c r="Q83" i="22"/>
  <c r="R83" i="22"/>
  <c r="S83" i="22"/>
  <c r="V83" i="22"/>
  <c r="C83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V82" i="22"/>
  <c r="C82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V81" i="22"/>
  <c r="C81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V80" i="22"/>
  <c r="C80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V79" i="22"/>
  <c r="C79" i="22"/>
  <c r="AV25" i="22"/>
  <c r="C25" i="22"/>
  <c r="AY25" i="22"/>
  <c r="F25" i="22"/>
  <c r="BB25" i="22"/>
  <c r="I25" i="22"/>
  <c r="F74" i="22"/>
  <c r="AM25" i="22"/>
  <c r="AP25" i="22"/>
  <c r="AS25" i="22"/>
  <c r="E74" i="22"/>
  <c r="AD25" i="22"/>
  <c r="AG25" i="22"/>
  <c r="AJ25" i="22"/>
  <c r="D74" i="22"/>
  <c r="U25" i="22"/>
  <c r="X25" i="22"/>
  <c r="AA25" i="22"/>
  <c r="C74" i="22"/>
  <c r="L25" i="22"/>
  <c r="O25" i="22"/>
  <c r="R25" i="22"/>
  <c r="B74" i="22"/>
  <c r="F73" i="22"/>
  <c r="E73" i="22"/>
  <c r="D73" i="22"/>
  <c r="C73" i="22"/>
  <c r="B73" i="22"/>
  <c r="S70" i="22"/>
  <c r="R70" i="22"/>
  <c r="Q70" i="22"/>
  <c r="P70" i="22"/>
  <c r="O70" i="22"/>
  <c r="N70" i="22"/>
  <c r="M70" i="22"/>
  <c r="L70" i="22"/>
  <c r="K70" i="22"/>
  <c r="J70" i="22"/>
  <c r="I70" i="22"/>
  <c r="H70" i="22"/>
  <c r="G70" i="22"/>
  <c r="F70" i="22"/>
  <c r="E70" i="22"/>
  <c r="D70" i="22"/>
  <c r="C70" i="22"/>
  <c r="S69" i="22"/>
  <c r="R69" i="22"/>
  <c r="Q69" i="22"/>
  <c r="P69" i="22"/>
  <c r="O69" i="22"/>
  <c r="N69" i="22"/>
  <c r="M69" i="22"/>
  <c r="L69" i="22"/>
  <c r="K69" i="22"/>
  <c r="J69" i="22"/>
  <c r="I69" i="22"/>
  <c r="H69" i="22"/>
  <c r="G69" i="22"/>
  <c r="F69" i="22"/>
  <c r="E69" i="22"/>
  <c r="D69" i="22"/>
  <c r="C69" i="22"/>
  <c r="S68" i="22"/>
  <c r="R68" i="22"/>
  <c r="Q68" i="22"/>
  <c r="P68" i="22"/>
  <c r="O68" i="22"/>
  <c r="N68" i="22"/>
  <c r="M68" i="22"/>
  <c r="L68" i="22"/>
  <c r="K68" i="22"/>
  <c r="J68" i="22"/>
  <c r="I68" i="22"/>
  <c r="H68" i="22"/>
  <c r="G68" i="22"/>
  <c r="F68" i="22"/>
  <c r="E68" i="22"/>
  <c r="D68" i="22"/>
  <c r="C68" i="22"/>
  <c r="S67" i="22"/>
  <c r="R67" i="22"/>
  <c r="Q67" i="22"/>
  <c r="P67" i="22"/>
  <c r="O67" i="22"/>
  <c r="N67" i="22"/>
  <c r="M67" i="22"/>
  <c r="L67" i="22"/>
  <c r="K67" i="22"/>
  <c r="J67" i="22"/>
  <c r="I67" i="22"/>
  <c r="H67" i="22"/>
  <c r="G67" i="22"/>
  <c r="F67" i="22"/>
  <c r="E67" i="22"/>
  <c r="D67" i="22"/>
  <c r="C67" i="22"/>
  <c r="S66" i="22"/>
  <c r="R66" i="22"/>
  <c r="Q66" i="22"/>
  <c r="P66" i="22"/>
  <c r="O66" i="22"/>
  <c r="N66" i="22"/>
  <c r="M66" i="22"/>
  <c r="L66" i="22"/>
  <c r="K66" i="22"/>
  <c r="J66" i="22"/>
  <c r="I66" i="22"/>
  <c r="H66" i="22"/>
  <c r="G66" i="22"/>
  <c r="F66" i="22"/>
  <c r="E66" i="22"/>
  <c r="D66" i="22"/>
  <c r="C66" i="22"/>
  <c r="S65" i="22"/>
  <c r="R65" i="22"/>
  <c r="Q65" i="22"/>
  <c r="P65" i="22"/>
  <c r="O65" i="22"/>
  <c r="N65" i="22"/>
  <c r="M65" i="22"/>
  <c r="L65" i="22"/>
  <c r="K65" i="22"/>
  <c r="J65" i="22"/>
  <c r="I65" i="22"/>
  <c r="H65" i="22"/>
  <c r="G65" i="22"/>
  <c r="F65" i="22"/>
  <c r="E65" i="22"/>
  <c r="D65" i="22"/>
  <c r="C65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S62" i="22"/>
  <c r="V62" i="22"/>
  <c r="C62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V61" i="22"/>
  <c r="C61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V60" i="22"/>
  <c r="C60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V59" i="22"/>
  <c r="C59" i="22"/>
  <c r="D58" i="22"/>
  <c r="E58" i="22"/>
  <c r="F58" i="22"/>
  <c r="G58" i="22"/>
  <c r="H58" i="22"/>
  <c r="I58" i="22"/>
  <c r="J58" i="22"/>
  <c r="K58" i="22"/>
  <c r="L58" i="22"/>
  <c r="M58" i="22"/>
  <c r="N58" i="22"/>
  <c r="O58" i="22"/>
  <c r="P58" i="22"/>
  <c r="Q58" i="22"/>
  <c r="R58" i="22"/>
  <c r="S58" i="22"/>
  <c r="V58" i="22"/>
  <c r="C58" i="22"/>
  <c r="D57" i="22"/>
  <c r="E57" i="22"/>
  <c r="F57" i="22"/>
  <c r="G57" i="22"/>
  <c r="H57" i="22"/>
  <c r="I57" i="22"/>
  <c r="J57" i="22"/>
  <c r="K57" i="22"/>
  <c r="L57" i="22"/>
  <c r="M57" i="22"/>
  <c r="N57" i="22"/>
  <c r="O57" i="22"/>
  <c r="P57" i="22"/>
  <c r="Q57" i="22"/>
  <c r="R57" i="22"/>
  <c r="S57" i="22"/>
  <c r="V57" i="22"/>
  <c r="C57" i="22"/>
  <c r="F53" i="22"/>
  <c r="E53" i="22"/>
  <c r="D53" i="22"/>
  <c r="C53" i="22"/>
  <c r="B53" i="22"/>
  <c r="AU25" i="22"/>
  <c r="B25" i="22"/>
  <c r="AX25" i="22"/>
  <c r="E25" i="22"/>
  <c r="BA25" i="22"/>
  <c r="H25" i="22"/>
  <c r="F52" i="22"/>
  <c r="AL25" i="22"/>
  <c r="AO25" i="22"/>
  <c r="AR25" i="22"/>
  <c r="E52" i="22"/>
  <c r="AC25" i="22"/>
  <c r="AF25" i="22"/>
  <c r="AI25" i="22"/>
  <c r="D52" i="22"/>
  <c r="T25" i="22"/>
  <c r="W25" i="22"/>
  <c r="Z25" i="22"/>
  <c r="C52" i="22"/>
  <c r="K25" i="22"/>
  <c r="N25" i="22"/>
  <c r="Q25" i="22"/>
  <c r="B52" i="22"/>
  <c r="F51" i="22"/>
  <c r="E51" i="22"/>
  <c r="D51" i="22"/>
  <c r="C51" i="22"/>
  <c r="B51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S43" i="22"/>
  <c r="R43" i="22"/>
  <c r="Q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V39" i="22"/>
  <c r="C39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V38" i="22"/>
  <c r="C38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V37" i="22"/>
  <c r="C37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V36" i="22"/>
  <c r="C36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V35" i="22"/>
  <c r="C35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V34" i="22"/>
  <c r="C34" i="22"/>
  <c r="AW25" i="21"/>
  <c r="D25" i="21"/>
  <c r="AZ25" i="21"/>
  <c r="G25" i="21"/>
  <c r="BC25" i="21"/>
  <c r="J25" i="21"/>
  <c r="F96" i="21"/>
  <c r="AN25" i="21"/>
  <c r="AQ25" i="21"/>
  <c r="AT25" i="21"/>
  <c r="E96" i="21"/>
  <c r="AE25" i="21"/>
  <c r="AH25" i="21"/>
  <c r="AK25" i="21"/>
  <c r="D96" i="21"/>
  <c r="V25" i="21"/>
  <c r="Y25" i="21"/>
  <c r="AB25" i="21"/>
  <c r="C96" i="21"/>
  <c r="M25" i="21"/>
  <c r="P25" i="21"/>
  <c r="S25" i="21"/>
  <c r="B96" i="21"/>
  <c r="F95" i="21"/>
  <c r="E95" i="21"/>
  <c r="D95" i="21"/>
  <c r="C95" i="21"/>
  <c r="B95" i="21"/>
  <c r="S92" i="21"/>
  <c r="R92" i="21"/>
  <c r="Q92" i="21"/>
  <c r="P92" i="21"/>
  <c r="O92" i="21"/>
  <c r="N92" i="21"/>
  <c r="M92" i="21"/>
  <c r="L92" i="21"/>
  <c r="K92" i="21"/>
  <c r="J92" i="21"/>
  <c r="I92" i="21"/>
  <c r="H92" i="21"/>
  <c r="G92" i="21"/>
  <c r="F92" i="21"/>
  <c r="E92" i="21"/>
  <c r="D92" i="21"/>
  <c r="C92" i="21"/>
  <c r="S91" i="21"/>
  <c r="R91" i="21"/>
  <c r="Q91" i="21"/>
  <c r="P91" i="21"/>
  <c r="O91" i="21"/>
  <c r="N91" i="21"/>
  <c r="M91" i="21"/>
  <c r="L91" i="21"/>
  <c r="K91" i="21"/>
  <c r="J91" i="21"/>
  <c r="I91" i="21"/>
  <c r="H91" i="21"/>
  <c r="G91" i="21"/>
  <c r="F91" i="21"/>
  <c r="E91" i="21"/>
  <c r="D91" i="21"/>
  <c r="C91" i="21"/>
  <c r="S90" i="21"/>
  <c r="R90" i="21"/>
  <c r="Q90" i="21"/>
  <c r="P90" i="21"/>
  <c r="O90" i="21"/>
  <c r="N90" i="21"/>
  <c r="M90" i="21"/>
  <c r="L90" i="21"/>
  <c r="K90" i="21"/>
  <c r="J90" i="21"/>
  <c r="I90" i="21"/>
  <c r="H90" i="21"/>
  <c r="G90" i="21"/>
  <c r="F90" i="21"/>
  <c r="E90" i="21"/>
  <c r="D90" i="21"/>
  <c r="C90" i="21"/>
  <c r="S89" i="21"/>
  <c r="R89" i="21"/>
  <c r="Q89" i="21"/>
  <c r="P89" i="21"/>
  <c r="O89" i="21"/>
  <c r="N89" i="21"/>
  <c r="M89" i="21"/>
  <c r="L89" i="21"/>
  <c r="K89" i="21"/>
  <c r="J89" i="21"/>
  <c r="I89" i="21"/>
  <c r="H89" i="21"/>
  <c r="G89" i="21"/>
  <c r="F89" i="21"/>
  <c r="E89" i="21"/>
  <c r="D89" i="21"/>
  <c r="C89" i="21"/>
  <c r="S88" i="21"/>
  <c r="R88" i="21"/>
  <c r="Q88" i="21"/>
  <c r="P88" i="21"/>
  <c r="O88" i="21"/>
  <c r="N88" i="21"/>
  <c r="M88" i="21"/>
  <c r="L88" i="21"/>
  <c r="K88" i="21"/>
  <c r="J88" i="21"/>
  <c r="I88" i="21"/>
  <c r="H88" i="21"/>
  <c r="G88" i="21"/>
  <c r="F88" i="21"/>
  <c r="E88" i="21"/>
  <c r="D88" i="21"/>
  <c r="C88" i="21"/>
  <c r="S87" i="21"/>
  <c r="R87" i="21"/>
  <c r="Q87" i="21"/>
  <c r="P87" i="21"/>
  <c r="O87" i="21"/>
  <c r="N87" i="21"/>
  <c r="M87" i="21"/>
  <c r="L87" i="21"/>
  <c r="K87" i="21"/>
  <c r="J87" i="21"/>
  <c r="I87" i="21"/>
  <c r="H87" i="21"/>
  <c r="G87" i="21"/>
  <c r="F87" i="21"/>
  <c r="E87" i="21"/>
  <c r="D87" i="21"/>
  <c r="C87" i="21"/>
  <c r="D84" i="21"/>
  <c r="E84" i="21"/>
  <c r="F84" i="21"/>
  <c r="G84" i="21"/>
  <c r="H84" i="21"/>
  <c r="I84" i="21"/>
  <c r="J84" i="21"/>
  <c r="K84" i="21"/>
  <c r="L84" i="21"/>
  <c r="M84" i="21"/>
  <c r="N84" i="21"/>
  <c r="O84" i="21"/>
  <c r="P84" i="21"/>
  <c r="Q84" i="21"/>
  <c r="R84" i="21"/>
  <c r="S84" i="21"/>
  <c r="V84" i="21"/>
  <c r="C84" i="21"/>
  <c r="D83" i="21"/>
  <c r="E83" i="21"/>
  <c r="F83" i="21"/>
  <c r="G83" i="21"/>
  <c r="H83" i="21"/>
  <c r="I83" i="21"/>
  <c r="J83" i="21"/>
  <c r="K83" i="21"/>
  <c r="L83" i="21"/>
  <c r="M83" i="21"/>
  <c r="N83" i="21"/>
  <c r="O83" i="21"/>
  <c r="P83" i="21"/>
  <c r="Q83" i="21"/>
  <c r="R83" i="21"/>
  <c r="S83" i="21"/>
  <c r="V83" i="21"/>
  <c r="C83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V82" i="21"/>
  <c r="C82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V81" i="21"/>
  <c r="C81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V80" i="21"/>
  <c r="C80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V79" i="21"/>
  <c r="C79" i="21"/>
  <c r="AV25" i="21"/>
  <c r="C25" i="21"/>
  <c r="AY25" i="21"/>
  <c r="F25" i="21"/>
  <c r="BB25" i="21"/>
  <c r="I25" i="21"/>
  <c r="F74" i="21"/>
  <c r="AM25" i="21"/>
  <c r="AP25" i="21"/>
  <c r="AS25" i="21"/>
  <c r="E74" i="21"/>
  <c r="AD25" i="21"/>
  <c r="AG25" i="21"/>
  <c r="AJ25" i="21"/>
  <c r="D74" i="21"/>
  <c r="U25" i="21"/>
  <c r="X25" i="21"/>
  <c r="AA25" i="21"/>
  <c r="C74" i="21"/>
  <c r="L25" i="21"/>
  <c r="O25" i="21"/>
  <c r="R25" i="21"/>
  <c r="B74" i="21"/>
  <c r="F73" i="21"/>
  <c r="E73" i="21"/>
  <c r="D73" i="21"/>
  <c r="C73" i="21"/>
  <c r="B73" i="21"/>
  <c r="S70" i="21"/>
  <c r="R70" i="21"/>
  <c r="Q70" i="21"/>
  <c r="P70" i="21"/>
  <c r="O70" i="21"/>
  <c r="N70" i="21"/>
  <c r="M70" i="21"/>
  <c r="L70" i="21"/>
  <c r="K70" i="21"/>
  <c r="J70" i="21"/>
  <c r="I70" i="21"/>
  <c r="H70" i="21"/>
  <c r="G70" i="21"/>
  <c r="F70" i="21"/>
  <c r="E70" i="21"/>
  <c r="D70" i="21"/>
  <c r="C70" i="21"/>
  <c r="S69" i="21"/>
  <c r="R69" i="21"/>
  <c r="Q69" i="21"/>
  <c r="P69" i="21"/>
  <c r="O69" i="21"/>
  <c r="N69" i="21"/>
  <c r="M69" i="21"/>
  <c r="L69" i="21"/>
  <c r="K69" i="21"/>
  <c r="J69" i="21"/>
  <c r="I69" i="21"/>
  <c r="H69" i="21"/>
  <c r="G69" i="21"/>
  <c r="F69" i="21"/>
  <c r="E69" i="21"/>
  <c r="D69" i="21"/>
  <c r="C69" i="21"/>
  <c r="S68" i="21"/>
  <c r="R68" i="21"/>
  <c r="Q68" i="21"/>
  <c r="P68" i="21"/>
  <c r="O68" i="21"/>
  <c r="N68" i="21"/>
  <c r="M68" i="21"/>
  <c r="L68" i="21"/>
  <c r="K68" i="21"/>
  <c r="J68" i="21"/>
  <c r="I68" i="21"/>
  <c r="H68" i="21"/>
  <c r="G68" i="21"/>
  <c r="F68" i="21"/>
  <c r="E68" i="21"/>
  <c r="D68" i="21"/>
  <c r="C68" i="21"/>
  <c r="S67" i="21"/>
  <c r="R67" i="21"/>
  <c r="Q67" i="21"/>
  <c r="P67" i="21"/>
  <c r="O67" i="21"/>
  <c r="N67" i="21"/>
  <c r="M67" i="21"/>
  <c r="L67" i="21"/>
  <c r="K67" i="21"/>
  <c r="J67" i="21"/>
  <c r="I67" i="21"/>
  <c r="H67" i="21"/>
  <c r="G67" i="21"/>
  <c r="F67" i="21"/>
  <c r="E67" i="21"/>
  <c r="D67" i="21"/>
  <c r="C67" i="21"/>
  <c r="S66" i="21"/>
  <c r="R66" i="21"/>
  <c r="Q66" i="21"/>
  <c r="P66" i="21"/>
  <c r="O66" i="21"/>
  <c r="N66" i="21"/>
  <c r="M66" i="21"/>
  <c r="L66" i="21"/>
  <c r="K66" i="21"/>
  <c r="J66" i="21"/>
  <c r="I66" i="21"/>
  <c r="H66" i="21"/>
  <c r="G66" i="21"/>
  <c r="F66" i="21"/>
  <c r="E66" i="21"/>
  <c r="D66" i="21"/>
  <c r="C66" i="21"/>
  <c r="S65" i="21"/>
  <c r="R65" i="21"/>
  <c r="Q65" i="21"/>
  <c r="P65" i="21"/>
  <c r="O65" i="21"/>
  <c r="N65" i="21"/>
  <c r="M65" i="21"/>
  <c r="L65" i="21"/>
  <c r="K65" i="21"/>
  <c r="J65" i="21"/>
  <c r="I65" i="21"/>
  <c r="H65" i="21"/>
  <c r="G65" i="21"/>
  <c r="F65" i="21"/>
  <c r="E65" i="21"/>
  <c r="D65" i="21"/>
  <c r="C65" i="21"/>
  <c r="D62" i="21"/>
  <c r="E62" i="21"/>
  <c r="F62" i="21"/>
  <c r="G62" i="21"/>
  <c r="H62" i="21"/>
  <c r="I62" i="21"/>
  <c r="J62" i="21"/>
  <c r="K62" i="21"/>
  <c r="L62" i="21"/>
  <c r="M62" i="21"/>
  <c r="N62" i="21"/>
  <c r="O62" i="21"/>
  <c r="P62" i="21"/>
  <c r="Q62" i="21"/>
  <c r="R62" i="21"/>
  <c r="S62" i="21"/>
  <c r="V62" i="21"/>
  <c r="C62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V61" i="21"/>
  <c r="C61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V60" i="21"/>
  <c r="C60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V59" i="21"/>
  <c r="C59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V58" i="21"/>
  <c r="C58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P57" i="21"/>
  <c r="Q57" i="21"/>
  <c r="R57" i="21"/>
  <c r="S57" i="21"/>
  <c r="V57" i="21"/>
  <c r="C57" i="21"/>
  <c r="F53" i="21"/>
  <c r="E53" i="21"/>
  <c r="D53" i="21"/>
  <c r="C53" i="21"/>
  <c r="B53" i="21"/>
  <c r="AU25" i="21"/>
  <c r="B25" i="21"/>
  <c r="AX25" i="21"/>
  <c r="E25" i="21"/>
  <c r="BA25" i="21"/>
  <c r="H25" i="21"/>
  <c r="F52" i="21"/>
  <c r="AL25" i="21"/>
  <c r="AO25" i="21"/>
  <c r="AR25" i="21"/>
  <c r="E52" i="21"/>
  <c r="AC25" i="21"/>
  <c r="AF25" i="21"/>
  <c r="AI25" i="21"/>
  <c r="D52" i="21"/>
  <c r="T25" i="21"/>
  <c r="W25" i="21"/>
  <c r="Z25" i="21"/>
  <c r="C52" i="21"/>
  <c r="K25" i="21"/>
  <c r="N25" i="21"/>
  <c r="Q25" i="21"/>
  <c r="B52" i="21"/>
  <c r="F51" i="21"/>
  <c r="E51" i="21"/>
  <c r="D51" i="21"/>
  <c r="C51" i="21"/>
  <c r="B51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V39" i="21"/>
  <c r="C39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V38" i="21"/>
  <c r="C38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V37" i="21"/>
  <c r="C37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V36" i="21"/>
  <c r="C36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V35" i="21"/>
  <c r="C35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V34" i="21"/>
  <c r="C34" i="21"/>
  <c r="AW25" i="19"/>
  <c r="D25" i="19"/>
  <c r="AZ25" i="19"/>
  <c r="G25" i="19"/>
  <c r="BC25" i="19"/>
  <c r="J25" i="19"/>
  <c r="F96" i="19"/>
  <c r="AN25" i="19"/>
  <c r="AQ25" i="19"/>
  <c r="AT25" i="19"/>
  <c r="E96" i="19"/>
  <c r="AE25" i="19"/>
  <c r="AH25" i="19"/>
  <c r="AK25" i="19"/>
  <c r="D96" i="19"/>
  <c r="V25" i="19"/>
  <c r="Y25" i="19"/>
  <c r="AB25" i="19"/>
  <c r="C96" i="19"/>
  <c r="M25" i="19"/>
  <c r="P25" i="19"/>
  <c r="S25" i="19"/>
  <c r="B96" i="19"/>
  <c r="F95" i="19"/>
  <c r="E95" i="19"/>
  <c r="D95" i="19"/>
  <c r="C95" i="19"/>
  <c r="B95" i="19"/>
  <c r="S92" i="19"/>
  <c r="R92" i="19"/>
  <c r="Q92" i="19"/>
  <c r="P92" i="19"/>
  <c r="O92" i="19"/>
  <c r="N92" i="19"/>
  <c r="M92" i="19"/>
  <c r="L92" i="19"/>
  <c r="K92" i="19"/>
  <c r="J92" i="19"/>
  <c r="I92" i="19"/>
  <c r="H92" i="19"/>
  <c r="G92" i="19"/>
  <c r="F92" i="19"/>
  <c r="E92" i="19"/>
  <c r="D92" i="19"/>
  <c r="C92" i="19"/>
  <c r="S91" i="19"/>
  <c r="R91" i="19"/>
  <c r="Q91" i="19"/>
  <c r="P91" i="19"/>
  <c r="O91" i="19"/>
  <c r="N91" i="19"/>
  <c r="M91" i="19"/>
  <c r="L91" i="19"/>
  <c r="K91" i="19"/>
  <c r="J91" i="19"/>
  <c r="I91" i="19"/>
  <c r="H91" i="19"/>
  <c r="G91" i="19"/>
  <c r="F91" i="19"/>
  <c r="E91" i="19"/>
  <c r="D91" i="19"/>
  <c r="C91" i="19"/>
  <c r="S90" i="19"/>
  <c r="R90" i="19"/>
  <c r="Q90" i="19"/>
  <c r="P90" i="19"/>
  <c r="O90" i="19"/>
  <c r="N90" i="19"/>
  <c r="M90" i="19"/>
  <c r="L90" i="19"/>
  <c r="K90" i="19"/>
  <c r="J90" i="19"/>
  <c r="I90" i="19"/>
  <c r="H90" i="19"/>
  <c r="G90" i="19"/>
  <c r="F90" i="19"/>
  <c r="E90" i="19"/>
  <c r="D90" i="19"/>
  <c r="C90" i="19"/>
  <c r="S89" i="19"/>
  <c r="R89" i="19"/>
  <c r="Q89" i="19"/>
  <c r="P89" i="19"/>
  <c r="O89" i="19"/>
  <c r="N89" i="19"/>
  <c r="M89" i="19"/>
  <c r="L89" i="19"/>
  <c r="K89" i="19"/>
  <c r="J89" i="19"/>
  <c r="I89" i="19"/>
  <c r="H89" i="19"/>
  <c r="G89" i="19"/>
  <c r="F89" i="19"/>
  <c r="E89" i="19"/>
  <c r="D89" i="19"/>
  <c r="C89" i="19"/>
  <c r="S88" i="19"/>
  <c r="R88" i="19"/>
  <c r="Q88" i="19"/>
  <c r="P88" i="19"/>
  <c r="O88" i="19"/>
  <c r="N88" i="19"/>
  <c r="M88" i="19"/>
  <c r="L88" i="19"/>
  <c r="K88" i="19"/>
  <c r="J88" i="19"/>
  <c r="I88" i="19"/>
  <c r="H88" i="19"/>
  <c r="G88" i="19"/>
  <c r="F88" i="19"/>
  <c r="E88" i="19"/>
  <c r="D88" i="19"/>
  <c r="C88" i="19"/>
  <c r="S87" i="19"/>
  <c r="R87" i="19"/>
  <c r="Q87" i="19"/>
  <c r="P87" i="19"/>
  <c r="O87" i="19"/>
  <c r="N87" i="19"/>
  <c r="M87" i="19"/>
  <c r="L87" i="19"/>
  <c r="K87" i="19"/>
  <c r="J87" i="19"/>
  <c r="I87" i="19"/>
  <c r="H87" i="19"/>
  <c r="G87" i="19"/>
  <c r="F87" i="19"/>
  <c r="E87" i="19"/>
  <c r="D87" i="19"/>
  <c r="C87" i="19"/>
  <c r="D84" i="19"/>
  <c r="E84" i="19"/>
  <c r="F84" i="19"/>
  <c r="G84" i="19"/>
  <c r="H84" i="19"/>
  <c r="I84" i="19"/>
  <c r="J84" i="19"/>
  <c r="K84" i="19"/>
  <c r="L84" i="19"/>
  <c r="M84" i="19"/>
  <c r="N84" i="19"/>
  <c r="O84" i="19"/>
  <c r="P84" i="19"/>
  <c r="Q84" i="19"/>
  <c r="R84" i="19"/>
  <c r="S84" i="19"/>
  <c r="V84" i="19"/>
  <c r="C84" i="19"/>
  <c r="D83" i="19"/>
  <c r="E83" i="19"/>
  <c r="F83" i="19"/>
  <c r="G83" i="19"/>
  <c r="H83" i="19"/>
  <c r="I83" i="19"/>
  <c r="J83" i="19"/>
  <c r="K83" i="19"/>
  <c r="L83" i="19"/>
  <c r="M83" i="19"/>
  <c r="N83" i="19"/>
  <c r="O83" i="19"/>
  <c r="P83" i="19"/>
  <c r="Q83" i="19"/>
  <c r="R83" i="19"/>
  <c r="S83" i="19"/>
  <c r="V83" i="19"/>
  <c r="C83" i="19"/>
  <c r="D82" i="19"/>
  <c r="E82" i="19"/>
  <c r="F82" i="19"/>
  <c r="G82" i="19"/>
  <c r="H82" i="19"/>
  <c r="I82" i="19"/>
  <c r="J82" i="19"/>
  <c r="K82" i="19"/>
  <c r="L82" i="19"/>
  <c r="M82" i="19"/>
  <c r="N82" i="19"/>
  <c r="O82" i="19"/>
  <c r="P82" i="19"/>
  <c r="Q82" i="19"/>
  <c r="R82" i="19"/>
  <c r="S82" i="19"/>
  <c r="V82" i="19"/>
  <c r="C82" i="19"/>
  <c r="D81" i="19"/>
  <c r="E81" i="19"/>
  <c r="F81" i="19"/>
  <c r="G81" i="19"/>
  <c r="H81" i="19"/>
  <c r="I81" i="19"/>
  <c r="J81" i="19"/>
  <c r="K81" i="19"/>
  <c r="L81" i="19"/>
  <c r="M81" i="19"/>
  <c r="N81" i="19"/>
  <c r="O81" i="19"/>
  <c r="P81" i="19"/>
  <c r="Q81" i="19"/>
  <c r="R81" i="19"/>
  <c r="S81" i="19"/>
  <c r="V81" i="19"/>
  <c r="C81" i="19"/>
  <c r="D80" i="19"/>
  <c r="E80" i="19"/>
  <c r="F80" i="19"/>
  <c r="G80" i="19"/>
  <c r="H80" i="19"/>
  <c r="I80" i="19"/>
  <c r="J80" i="19"/>
  <c r="K80" i="19"/>
  <c r="L80" i="19"/>
  <c r="M80" i="19"/>
  <c r="N80" i="19"/>
  <c r="O80" i="19"/>
  <c r="P80" i="19"/>
  <c r="Q80" i="19"/>
  <c r="R80" i="19"/>
  <c r="S80" i="19"/>
  <c r="V80" i="19"/>
  <c r="C80" i="19"/>
  <c r="D79" i="19"/>
  <c r="E79" i="19"/>
  <c r="F79" i="19"/>
  <c r="G79" i="19"/>
  <c r="H79" i="19"/>
  <c r="I79" i="19"/>
  <c r="J79" i="19"/>
  <c r="K79" i="19"/>
  <c r="L79" i="19"/>
  <c r="M79" i="19"/>
  <c r="N79" i="19"/>
  <c r="O79" i="19"/>
  <c r="P79" i="19"/>
  <c r="Q79" i="19"/>
  <c r="R79" i="19"/>
  <c r="S79" i="19"/>
  <c r="V79" i="19"/>
  <c r="C79" i="19"/>
  <c r="AV25" i="19"/>
  <c r="C25" i="19"/>
  <c r="AY25" i="19"/>
  <c r="F25" i="19"/>
  <c r="BB25" i="19"/>
  <c r="I25" i="19"/>
  <c r="F74" i="19"/>
  <c r="AM25" i="19"/>
  <c r="AP25" i="19"/>
  <c r="AS25" i="19"/>
  <c r="E74" i="19"/>
  <c r="AD25" i="19"/>
  <c r="AG25" i="19"/>
  <c r="AJ25" i="19"/>
  <c r="D74" i="19"/>
  <c r="U25" i="19"/>
  <c r="X25" i="19"/>
  <c r="AA25" i="19"/>
  <c r="C74" i="19"/>
  <c r="L25" i="19"/>
  <c r="O25" i="19"/>
  <c r="R25" i="19"/>
  <c r="B74" i="19"/>
  <c r="F73" i="19"/>
  <c r="E73" i="19"/>
  <c r="D73" i="19"/>
  <c r="C73" i="19"/>
  <c r="B73" i="19"/>
  <c r="S70" i="19"/>
  <c r="R70" i="19"/>
  <c r="Q70" i="19"/>
  <c r="P70" i="19"/>
  <c r="O70" i="19"/>
  <c r="N70" i="19"/>
  <c r="M70" i="19"/>
  <c r="L70" i="19"/>
  <c r="K70" i="19"/>
  <c r="J70" i="19"/>
  <c r="I70" i="19"/>
  <c r="H70" i="19"/>
  <c r="G70" i="19"/>
  <c r="F70" i="19"/>
  <c r="E70" i="19"/>
  <c r="D70" i="19"/>
  <c r="C70" i="19"/>
  <c r="S69" i="19"/>
  <c r="R69" i="19"/>
  <c r="Q69" i="19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C69" i="19"/>
  <c r="S68" i="19"/>
  <c r="R68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C68" i="19"/>
  <c r="S67" i="19"/>
  <c r="R67" i="19"/>
  <c r="Q67" i="19"/>
  <c r="P67" i="19"/>
  <c r="O67" i="19"/>
  <c r="N67" i="19"/>
  <c r="M67" i="19"/>
  <c r="L67" i="19"/>
  <c r="K67" i="19"/>
  <c r="J67" i="19"/>
  <c r="I67" i="19"/>
  <c r="H67" i="19"/>
  <c r="G67" i="19"/>
  <c r="F67" i="19"/>
  <c r="E67" i="19"/>
  <c r="D67" i="19"/>
  <c r="C67" i="19"/>
  <c r="S66" i="19"/>
  <c r="R66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D66" i="19"/>
  <c r="C66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C65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V62" i="19"/>
  <c r="C62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V61" i="19"/>
  <c r="C61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V60" i="19"/>
  <c r="C60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V59" i="19"/>
  <c r="C59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V58" i="19"/>
  <c r="C58" i="19"/>
  <c r="D57" i="19"/>
  <c r="E57" i="19"/>
  <c r="F57" i="19"/>
  <c r="G57" i="19"/>
  <c r="H57" i="19"/>
  <c r="I57" i="19"/>
  <c r="J57" i="19"/>
  <c r="K57" i="19"/>
  <c r="L57" i="19"/>
  <c r="M57" i="19"/>
  <c r="N57" i="19"/>
  <c r="O57" i="19"/>
  <c r="P57" i="19"/>
  <c r="Q57" i="19"/>
  <c r="R57" i="19"/>
  <c r="S57" i="19"/>
  <c r="V57" i="19"/>
  <c r="C57" i="19"/>
  <c r="F53" i="19"/>
  <c r="E53" i="19"/>
  <c r="D53" i="19"/>
  <c r="C53" i="19"/>
  <c r="B53" i="19"/>
  <c r="AU25" i="19"/>
  <c r="B25" i="19"/>
  <c r="AX25" i="19"/>
  <c r="E25" i="19"/>
  <c r="BA25" i="19"/>
  <c r="H25" i="19"/>
  <c r="F52" i="19"/>
  <c r="AL25" i="19"/>
  <c r="AO25" i="19"/>
  <c r="AR25" i="19"/>
  <c r="E52" i="19"/>
  <c r="AC25" i="19"/>
  <c r="AF25" i="19"/>
  <c r="AI25" i="19"/>
  <c r="D52" i="19"/>
  <c r="T25" i="19"/>
  <c r="W25" i="19"/>
  <c r="Z25" i="19"/>
  <c r="C52" i="19"/>
  <c r="K25" i="19"/>
  <c r="N25" i="19"/>
  <c r="Q25" i="19"/>
  <c r="B52" i="19"/>
  <c r="F51" i="19"/>
  <c r="E51" i="19"/>
  <c r="D51" i="19"/>
  <c r="C51" i="19"/>
  <c r="B51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V39" i="19"/>
  <c r="C39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V38" i="19"/>
  <c r="C38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V37" i="19"/>
  <c r="C37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V36" i="19"/>
  <c r="C36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V35" i="19"/>
  <c r="C35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V34" i="19"/>
  <c r="C34" i="19"/>
  <c r="AW25" i="1"/>
  <c r="AZ25" i="1"/>
  <c r="BC25" i="1"/>
  <c r="G92" i="1"/>
  <c r="F92" i="1"/>
  <c r="AN25" i="1"/>
  <c r="AQ25" i="1"/>
  <c r="AT25" i="1"/>
  <c r="G91" i="1"/>
  <c r="F91" i="1"/>
  <c r="AE25" i="1"/>
  <c r="AH25" i="1"/>
  <c r="AK25" i="1"/>
  <c r="G90" i="1"/>
  <c r="F90" i="1"/>
  <c r="V25" i="1"/>
  <c r="Y25" i="1"/>
  <c r="AB25" i="1"/>
  <c r="G89" i="1"/>
  <c r="F89" i="1"/>
  <c r="M25" i="1"/>
  <c r="P25" i="1"/>
  <c r="S25" i="1"/>
  <c r="G88" i="1"/>
  <c r="F88" i="1"/>
  <c r="D25" i="1"/>
  <c r="G25" i="1"/>
  <c r="J25" i="1"/>
  <c r="G87" i="1"/>
  <c r="F87" i="1"/>
  <c r="E92" i="1"/>
  <c r="E91" i="1"/>
  <c r="E90" i="1"/>
  <c r="E89" i="1"/>
  <c r="E88" i="1"/>
  <c r="E87" i="1"/>
  <c r="D92" i="1"/>
  <c r="D91" i="1"/>
  <c r="D90" i="1"/>
  <c r="D89" i="1"/>
  <c r="D88" i="1"/>
  <c r="D87" i="1"/>
  <c r="C92" i="1"/>
  <c r="C91" i="1"/>
  <c r="C90" i="1"/>
  <c r="C89" i="1"/>
  <c r="C88" i="1"/>
  <c r="C87" i="1"/>
  <c r="C79" i="1"/>
  <c r="AV25" i="1"/>
  <c r="AY25" i="1"/>
  <c r="BB25" i="1"/>
  <c r="G70" i="1"/>
  <c r="F70" i="1"/>
  <c r="AM25" i="1"/>
  <c r="AP25" i="1"/>
  <c r="AS25" i="1"/>
  <c r="G69" i="1"/>
  <c r="F69" i="1"/>
  <c r="AD25" i="1"/>
  <c r="AG25" i="1"/>
  <c r="AJ25" i="1"/>
  <c r="G68" i="1"/>
  <c r="F68" i="1"/>
  <c r="U25" i="1"/>
  <c r="X25" i="1"/>
  <c r="AA25" i="1"/>
  <c r="G67" i="1"/>
  <c r="F67" i="1"/>
  <c r="E70" i="1"/>
  <c r="E69" i="1"/>
  <c r="E68" i="1"/>
  <c r="E67" i="1"/>
  <c r="D70" i="1"/>
  <c r="D69" i="1"/>
  <c r="D68" i="1"/>
  <c r="D67" i="1"/>
  <c r="C70" i="1"/>
  <c r="C69" i="1"/>
  <c r="C68" i="1"/>
  <c r="C67" i="1"/>
  <c r="C62" i="1"/>
  <c r="C61" i="1"/>
  <c r="C60" i="1"/>
  <c r="C59" i="1"/>
  <c r="L25" i="1"/>
  <c r="O25" i="1"/>
  <c r="R25" i="1"/>
  <c r="G66" i="1"/>
  <c r="F66" i="1"/>
  <c r="E66" i="1"/>
  <c r="D66" i="1"/>
  <c r="C66" i="1"/>
  <c r="C58" i="1"/>
  <c r="C25" i="1"/>
  <c r="F25" i="1"/>
  <c r="I25" i="1"/>
  <c r="G65" i="1"/>
  <c r="F65" i="1"/>
  <c r="E65" i="1"/>
  <c r="D65" i="1"/>
  <c r="C65" i="1"/>
  <c r="C57" i="1"/>
  <c r="AU25" i="1"/>
  <c r="AX25" i="1"/>
  <c r="BA25" i="1"/>
  <c r="G48" i="1"/>
  <c r="F48" i="1"/>
  <c r="AL25" i="1"/>
  <c r="AO25" i="1"/>
  <c r="AR25" i="1"/>
  <c r="G47" i="1"/>
  <c r="F47" i="1"/>
  <c r="AC25" i="1"/>
  <c r="AF25" i="1"/>
  <c r="AI25" i="1"/>
  <c r="G46" i="1"/>
  <c r="F46" i="1"/>
  <c r="T25" i="1"/>
  <c r="W25" i="1"/>
  <c r="Z25" i="1"/>
  <c r="G45" i="1"/>
  <c r="F45" i="1"/>
  <c r="E48" i="1"/>
  <c r="E47" i="1"/>
  <c r="E46" i="1"/>
  <c r="E45" i="1"/>
  <c r="D48" i="1"/>
  <c r="D47" i="1"/>
  <c r="D46" i="1"/>
  <c r="D45" i="1"/>
  <c r="C48" i="1"/>
  <c r="C47" i="1"/>
  <c r="C46" i="1"/>
  <c r="C45" i="1"/>
  <c r="K25" i="1"/>
  <c r="N25" i="1"/>
  <c r="Q25" i="1"/>
  <c r="C44" i="1"/>
  <c r="G44" i="1"/>
  <c r="F44" i="1"/>
  <c r="E44" i="1"/>
  <c r="D44" i="1"/>
  <c r="B25" i="1"/>
  <c r="E25" i="1"/>
  <c r="H25" i="1"/>
  <c r="C43" i="1"/>
  <c r="G43" i="1"/>
  <c r="F43" i="1"/>
  <c r="E43" i="1"/>
  <c r="D43" i="1"/>
  <c r="D34" i="1"/>
  <c r="C34" i="1"/>
  <c r="F96" i="1"/>
  <c r="F95" i="1"/>
  <c r="E96" i="1"/>
  <c r="E95" i="1"/>
  <c r="D96" i="1"/>
  <c r="D95" i="1"/>
  <c r="C96" i="1"/>
  <c r="C95" i="1"/>
  <c r="B96" i="1"/>
  <c r="B9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E79" i="1"/>
  <c r="D79" i="1"/>
  <c r="F74" i="1"/>
  <c r="F73" i="1"/>
  <c r="F51" i="1"/>
  <c r="E74" i="1"/>
  <c r="E73" i="1"/>
  <c r="D74" i="1"/>
  <c r="D73" i="1"/>
  <c r="C74" i="1"/>
  <c r="C73" i="1"/>
  <c r="B73" i="1"/>
  <c r="B74" i="1"/>
  <c r="F52" i="1"/>
  <c r="E52" i="1"/>
  <c r="D52" i="1"/>
  <c r="B52" i="1"/>
  <c r="C52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E34" i="1"/>
  <c r="F34" i="1"/>
  <c r="G34" i="1"/>
  <c r="V34" i="1"/>
  <c r="G39" i="1"/>
  <c r="F39" i="1"/>
  <c r="E39" i="1"/>
  <c r="D39" i="1"/>
  <c r="G38" i="1"/>
  <c r="F38" i="1"/>
  <c r="E38" i="1"/>
  <c r="C38" i="1"/>
  <c r="D38" i="1"/>
  <c r="G37" i="1"/>
  <c r="F37" i="1"/>
  <c r="E37" i="1"/>
  <c r="D37" i="1"/>
  <c r="G36" i="1"/>
  <c r="F36" i="1"/>
  <c r="E36" i="1"/>
  <c r="D36" i="1"/>
  <c r="M35" i="1"/>
  <c r="L35" i="1"/>
  <c r="K35" i="1"/>
  <c r="J35" i="1"/>
  <c r="I35" i="1"/>
  <c r="H35" i="1"/>
  <c r="G35" i="1"/>
  <c r="F35" i="1"/>
  <c r="E35" i="1"/>
  <c r="D35" i="1"/>
  <c r="C39" i="1"/>
  <c r="C37" i="1"/>
  <c r="C36" i="1"/>
  <c r="C35" i="1"/>
  <c r="B53" i="1"/>
  <c r="F53" i="1"/>
  <c r="E53" i="1"/>
  <c r="D53" i="1"/>
  <c r="C53" i="1"/>
  <c r="E51" i="1"/>
  <c r="D51" i="1"/>
  <c r="C51" i="1"/>
  <c r="B51" i="1"/>
  <c r="H84" i="1"/>
  <c r="I84" i="1"/>
  <c r="J84" i="1"/>
  <c r="K84" i="1"/>
  <c r="L84" i="1"/>
  <c r="M84" i="1"/>
  <c r="N84" i="1"/>
  <c r="O84" i="1"/>
  <c r="P84" i="1"/>
  <c r="Q84" i="1"/>
  <c r="R84" i="1"/>
  <c r="S84" i="1"/>
  <c r="V84" i="1"/>
  <c r="H62" i="1"/>
  <c r="I62" i="1"/>
  <c r="J62" i="1"/>
  <c r="K62" i="1"/>
  <c r="L62" i="1"/>
  <c r="M62" i="1"/>
  <c r="N62" i="1"/>
  <c r="O62" i="1"/>
  <c r="P62" i="1"/>
  <c r="Q62" i="1"/>
  <c r="R62" i="1"/>
  <c r="S62" i="1"/>
  <c r="V62" i="1"/>
  <c r="S92" i="1"/>
  <c r="S91" i="1"/>
  <c r="S90" i="1"/>
  <c r="S89" i="1"/>
  <c r="S88" i="1"/>
  <c r="S87" i="1"/>
  <c r="R92" i="1"/>
  <c r="R91" i="1"/>
  <c r="R90" i="1"/>
  <c r="R89" i="1"/>
  <c r="R88" i="1"/>
  <c r="R87" i="1"/>
  <c r="Q92" i="1"/>
  <c r="Q91" i="1"/>
  <c r="Q90" i="1"/>
  <c r="Q89" i="1"/>
  <c r="Q88" i="1"/>
  <c r="Q87" i="1"/>
  <c r="P92" i="1"/>
  <c r="P91" i="1"/>
  <c r="P90" i="1"/>
  <c r="P89" i="1"/>
  <c r="P88" i="1"/>
  <c r="P87" i="1"/>
  <c r="O92" i="1"/>
  <c r="O91" i="1"/>
  <c r="O90" i="1"/>
  <c r="O89" i="1"/>
  <c r="O88" i="1"/>
  <c r="O87" i="1"/>
  <c r="N92" i="1"/>
  <c r="N91" i="1"/>
  <c r="N90" i="1"/>
  <c r="N89" i="1"/>
  <c r="N88" i="1"/>
  <c r="N87" i="1"/>
  <c r="M92" i="1"/>
  <c r="M91" i="1"/>
  <c r="M90" i="1"/>
  <c r="M89" i="1"/>
  <c r="M88" i="1"/>
  <c r="M87" i="1"/>
  <c r="L92" i="1"/>
  <c r="L91" i="1"/>
  <c r="L90" i="1"/>
  <c r="L89" i="1"/>
  <c r="L88" i="1"/>
  <c r="L87" i="1"/>
  <c r="K92" i="1"/>
  <c r="K91" i="1"/>
  <c r="K90" i="1"/>
  <c r="K89" i="1"/>
  <c r="K88" i="1"/>
  <c r="K87" i="1"/>
  <c r="J92" i="1"/>
  <c r="J91" i="1"/>
  <c r="J90" i="1"/>
  <c r="J89" i="1"/>
  <c r="J88" i="1"/>
  <c r="J87" i="1"/>
  <c r="I92" i="1"/>
  <c r="I91" i="1"/>
  <c r="I90" i="1"/>
  <c r="I89" i="1"/>
  <c r="I88" i="1"/>
  <c r="I87" i="1"/>
  <c r="H92" i="1"/>
  <c r="H91" i="1"/>
  <c r="H90" i="1"/>
  <c r="H89" i="1"/>
  <c r="H88" i="1"/>
  <c r="H87" i="1"/>
  <c r="S70" i="1"/>
  <c r="S69" i="1"/>
  <c r="S68" i="1"/>
  <c r="S67" i="1"/>
  <c r="S66" i="1"/>
  <c r="S65" i="1"/>
  <c r="R70" i="1"/>
  <c r="R69" i="1"/>
  <c r="R68" i="1"/>
  <c r="R67" i="1"/>
  <c r="R66" i="1"/>
  <c r="R65" i="1"/>
  <c r="Q70" i="1"/>
  <c r="Q69" i="1"/>
  <c r="Q68" i="1"/>
  <c r="Q67" i="1"/>
  <c r="Q66" i="1"/>
  <c r="Q65" i="1"/>
  <c r="P70" i="1"/>
  <c r="P69" i="1"/>
  <c r="P68" i="1"/>
  <c r="P67" i="1"/>
  <c r="P66" i="1"/>
  <c r="P65" i="1"/>
  <c r="O70" i="1"/>
  <c r="O69" i="1"/>
  <c r="O68" i="1"/>
  <c r="O67" i="1"/>
  <c r="O66" i="1"/>
  <c r="O65" i="1"/>
  <c r="N70" i="1"/>
  <c r="N69" i="1"/>
  <c r="N68" i="1"/>
  <c r="N67" i="1"/>
  <c r="N66" i="1"/>
  <c r="N65" i="1"/>
  <c r="M70" i="1"/>
  <c r="M69" i="1"/>
  <c r="M68" i="1"/>
  <c r="M67" i="1"/>
  <c r="M66" i="1"/>
  <c r="M65" i="1"/>
  <c r="L70" i="1"/>
  <c r="L69" i="1"/>
  <c r="L68" i="1"/>
  <c r="L67" i="1"/>
  <c r="L66" i="1"/>
  <c r="L65" i="1"/>
  <c r="K70" i="1"/>
  <c r="K69" i="1"/>
  <c r="K68" i="1"/>
  <c r="K67" i="1"/>
  <c r="K66" i="1"/>
  <c r="K65" i="1"/>
  <c r="J70" i="1"/>
  <c r="J69" i="1"/>
  <c r="J68" i="1"/>
  <c r="J67" i="1"/>
  <c r="J66" i="1"/>
  <c r="J65" i="1"/>
  <c r="I70" i="1"/>
  <c r="I69" i="1"/>
  <c r="I68" i="1"/>
  <c r="I67" i="1"/>
  <c r="I66" i="1"/>
  <c r="I65" i="1"/>
  <c r="H70" i="1"/>
  <c r="H69" i="1"/>
  <c r="H68" i="1"/>
  <c r="H67" i="1"/>
  <c r="H66" i="1"/>
  <c r="H65" i="1"/>
  <c r="S48" i="1"/>
  <c r="S47" i="1"/>
  <c r="S46" i="1"/>
  <c r="S45" i="1"/>
  <c r="S44" i="1"/>
  <c r="S43" i="1"/>
  <c r="R48" i="1"/>
  <c r="R47" i="1"/>
  <c r="R46" i="1"/>
  <c r="R45" i="1"/>
  <c r="R44" i="1"/>
  <c r="R43" i="1"/>
  <c r="Q48" i="1"/>
  <c r="Q47" i="1"/>
  <c r="Q46" i="1"/>
  <c r="Q45" i="1"/>
  <c r="Q44" i="1"/>
  <c r="Q43" i="1"/>
  <c r="P48" i="1"/>
  <c r="P47" i="1"/>
  <c r="P46" i="1"/>
  <c r="P45" i="1"/>
  <c r="P44" i="1"/>
  <c r="P43" i="1"/>
  <c r="O48" i="1"/>
  <c r="O47" i="1"/>
  <c r="O46" i="1"/>
  <c r="O45" i="1"/>
  <c r="O44" i="1"/>
  <c r="O43" i="1"/>
  <c r="N48" i="1"/>
  <c r="N47" i="1"/>
  <c r="N46" i="1"/>
  <c r="N45" i="1"/>
  <c r="N44" i="1"/>
  <c r="N43" i="1"/>
  <c r="M48" i="1"/>
  <c r="M47" i="1"/>
  <c r="M46" i="1"/>
  <c r="M45" i="1"/>
  <c r="M44" i="1"/>
  <c r="M43" i="1"/>
  <c r="L48" i="1"/>
  <c r="L47" i="1"/>
  <c r="L46" i="1"/>
  <c r="L45" i="1"/>
  <c r="L44" i="1"/>
  <c r="L43" i="1"/>
  <c r="K48" i="1"/>
  <c r="K47" i="1"/>
  <c r="K46" i="1"/>
  <c r="K45" i="1"/>
  <c r="K44" i="1"/>
  <c r="K43" i="1"/>
  <c r="J48" i="1"/>
  <c r="J47" i="1"/>
  <c r="J46" i="1"/>
  <c r="J45" i="1"/>
  <c r="J44" i="1"/>
  <c r="J43" i="1"/>
  <c r="I48" i="1"/>
  <c r="I47" i="1"/>
  <c r="I46" i="1"/>
  <c r="I45" i="1"/>
  <c r="I44" i="1"/>
  <c r="I43" i="1"/>
  <c r="H48" i="1"/>
  <c r="H47" i="1"/>
  <c r="H46" i="1"/>
  <c r="H45" i="1"/>
  <c r="H44" i="1"/>
  <c r="H43" i="1"/>
  <c r="S83" i="1"/>
  <c r="S82" i="1"/>
  <c r="S81" i="1"/>
  <c r="S80" i="1"/>
  <c r="S79" i="1"/>
  <c r="R83" i="1"/>
  <c r="R82" i="1"/>
  <c r="R81" i="1"/>
  <c r="R80" i="1"/>
  <c r="R79" i="1"/>
  <c r="Q83" i="1"/>
  <c r="Q82" i="1"/>
  <c r="Q81" i="1"/>
  <c r="Q80" i="1"/>
  <c r="Q79" i="1"/>
  <c r="P83" i="1"/>
  <c r="P82" i="1"/>
  <c r="P81" i="1"/>
  <c r="P80" i="1"/>
  <c r="P79" i="1"/>
  <c r="O83" i="1"/>
  <c r="O82" i="1"/>
  <c r="O81" i="1"/>
  <c r="O80" i="1"/>
  <c r="O79" i="1"/>
  <c r="N83" i="1"/>
  <c r="N82" i="1"/>
  <c r="N81" i="1"/>
  <c r="N80" i="1"/>
  <c r="N79" i="1"/>
  <c r="M83" i="1"/>
  <c r="M82" i="1"/>
  <c r="M81" i="1"/>
  <c r="M80" i="1"/>
  <c r="M79" i="1"/>
  <c r="L83" i="1"/>
  <c r="L82" i="1"/>
  <c r="L81" i="1"/>
  <c r="L80" i="1"/>
  <c r="L79" i="1"/>
  <c r="K83" i="1"/>
  <c r="K82" i="1"/>
  <c r="K81" i="1"/>
  <c r="K80" i="1"/>
  <c r="K79" i="1"/>
  <c r="J83" i="1"/>
  <c r="J82" i="1"/>
  <c r="J81" i="1"/>
  <c r="J80" i="1"/>
  <c r="J79" i="1"/>
  <c r="I83" i="1"/>
  <c r="I82" i="1"/>
  <c r="I81" i="1"/>
  <c r="I80" i="1"/>
  <c r="I79" i="1"/>
  <c r="H83" i="1"/>
  <c r="H82" i="1"/>
  <c r="H81" i="1"/>
  <c r="H80" i="1"/>
  <c r="H79" i="1"/>
  <c r="S61" i="1"/>
  <c r="S60" i="1"/>
  <c r="R61" i="1"/>
  <c r="R60" i="1"/>
  <c r="Q61" i="1"/>
  <c r="Q60" i="1"/>
  <c r="P61" i="1"/>
  <c r="P60" i="1"/>
  <c r="O61" i="1"/>
  <c r="O60" i="1"/>
  <c r="N61" i="1"/>
  <c r="N60" i="1"/>
  <c r="M61" i="1"/>
  <c r="M60" i="1"/>
  <c r="L61" i="1"/>
  <c r="L60" i="1"/>
  <c r="K61" i="1"/>
  <c r="K60" i="1"/>
  <c r="J61" i="1"/>
  <c r="J60" i="1"/>
  <c r="I61" i="1"/>
  <c r="I60" i="1"/>
  <c r="H61" i="1"/>
  <c r="H60" i="1"/>
  <c r="S59" i="1"/>
  <c r="R59" i="1"/>
  <c r="Q59" i="1"/>
  <c r="P59" i="1"/>
  <c r="O59" i="1"/>
  <c r="N59" i="1"/>
  <c r="M59" i="1"/>
  <c r="L59" i="1"/>
  <c r="K59" i="1"/>
  <c r="J59" i="1"/>
  <c r="I59" i="1"/>
  <c r="H59" i="1"/>
  <c r="S58" i="1"/>
  <c r="R58" i="1"/>
  <c r="Q58" i="1"/>
  <c r="P58" i="1"/>
  <c r="O58" i="1"/>
  <c r="N58" i="1"/>
  <c r="M58" i="1"/>
  <c r="L58" i="1"/>
  <c r="K58" i="1"/>
  <c r="J58" i="1"/>
  <c r="I58" i="1"/>
  <c r="H58" i="1"/>
  <c r="S57" i="1"/>
  <c r="R57" i="1"/>
  <c r="Q57" i="1"/>
  <c r="P57" i="1"/>
  <c r="O57" i="1"/>
  <c r="N57" i="1"/>
  <c r="M57" i="1"/>
  <c r="L57" i="1"/>
  <c r="K57" i="1"/>
  <c r="J57" i="1"/>
  <c r="I57" i="1"/>
  <c r="H57" i="1"/>
  <c r="H39" i="1"/>
  <c r="I39" i="1"/>
  <c r="J39" i="1"/>
  <c r="K39" i="1"/>
  <c r="L39" i="1"/>
  <c r="M39" i="1"/>
  <c r="N39" i="1"/>
  <c r="O39" i="1"/>
  <c r="P39" i="1"/>
  <c r="Q39" i="1"/>
  <c r="R39" i="1"/>
  <c r="S39" i="1"/>
  <c r="V39" i="1"/>
  <c r="S37" i="1"/>
  <c r="R37" i="1"/>
  <c r="Q37" i="1"/>
  <c r="P37" i="1"/>
  <c r="O37" i="1"/>
  <c r="N37" i="1"/>
  <c r="M37" i="1"/>
  <c r="L37" i="1"/>
  <c r="K37" i="1"/>
  <c r="J37" i="1"/>
  <c r="I37" i="1"/>
  <c r="H37" i="1"/>
  <c r="S38" i="1"/>
  <c r="R38" i="1"/>
  <c r="Q38" i="1"/>
  <c r="P38" i="1"/>
  <c r="O38" i="1"/>
  <c r="N38" i="1"/>
  <c r="M38" i="1"/>
  <c r="L38" i="1"/>
  <c r="K38" i="1"/>
  <c r="J38" i="1"/>
  <c r="I38" i="1"/>
  <c r="H38" i="1"/>
  <c r="S36" i="1"/>
  <c r="R36" i="1"/>
  <c r="Q36" i="1"/>
  <c r="P36" i="1"/>
  <c r="O36" i="1"/>
  <c r="N36" i="1"/>
  <c r="M36" i="1"/>
  <c r="L36" i="1"/>
  <c r="K36" i="1"/>
  <c r="J36" i="1"/>
  <c r="I36" i="1"/>
  <c r="H36" i="1"/>
  <c r="S35" i="1"/>
  <c r="R35" i="1"/>
  <c r="Q35" i="1"/>
  <c r="P35" i="1"/>
  <c r="O35" i="1"/>
  <c r="N35" i="1"/>
  <c r="S34" i="1"/>
  <c r="R34" i="1"/>
  <c r="Q34" i="1"/>
  <c r="P34" i="1"/>
  <c r="O34" i="1"/>
  <c r="N34" i="1"/>
  <c r="M34" i="1"/>
  <c r="L34" i="1"/>
  <c r="K34" i="1"/>
  <c r="J34" i="1"/>
  <c r="I34" i="1"/>
  <c r="H34" i="1"/>
  <c r="V61" i="1"/>
  <c r="V60" i="1"/>
  <c r="V59" i="1"/>
  <c r="V58" i="1"/>
  <c r="V57" i="1"/>
  <c r="V83" i="1"/>
  <c r="V82" i="1"/>
  <c r="V81" i="1"/>
  <c r="V80" i="1"/>
  <c r="V79" i="1"/>
  <c r="V38" i="1"/>
  <c r="V37" i="1"/>
  <c r="V36" i="1"/>
  <c r="V35" i="1"/>
</calcChain>
</file>

<file path=xl/sharedStrings.xml><?xml version="1.0" encoding="utf-8"?>
<sst xmlns="http://schemas.openxmlformats.org/spreadsheetml/2006/main" count="8910" uniqueCount="92">
  <si>
    <t>Treatment</t>
  </si>
  <si>
    <t>Time</t>
  </si>
  <si>
    <t>TOTAL AREA</t>
  </si>
  <si>
    <t>AVERAGE</t>
  </si>
  <si>
    <t>STD DEV</t>
  </si>
  <si>
    <t>FOLD CHANGE</t>
  </si>
  <si>
    <t>Nitrogen</t>
  </si>
  <si>
    <t>Replicate</t>
  </si>
  <si>
    <t>5 min/0 min</t>
  </si>
  <si>
    <t>15 min/0 min</t>
  </si>
  <si>
    <t>30 min/0 min</t>
  </si>
  <si>
    <t>div time 0 min</t>
  </si>
  <si>
    <t>0-BBD-1</t>
  </si>
  <si>
    <t>0-HBBD-1</t>
  </si>
  <si>
    <t>0-SML-1</t>
  </si>
  <si>
    <t>0-BBD-2</t>
  </si>
  <si>
    <t>0-HBBD-2</t>
  </si>
  <si>
    <t>0-SML-2</t>
  </si>
  <si>
    <t>0-BBD-3</t>
  </si>
  <si>
    <t>0-HBBD-3</t>
  </si>
  <si>
    <t>0-SML-3</t>
  </si>
  <si>
    <t>5-BBD-1</t>
  </si>
  <si>
    <t>5-HBBD-1</t>
  </si>
  <si>
    <t>5-SML-1</t>
  </si>
  <si>
    <t>5-BBD-2</t>
  </si>
  <si>
    <t>5-HBBD-2</t>
  </si>
  <si>
    <t>5-SML-2</t>
  </si>
  <si>
    <t>5-BBD-3</t>
  </si>
  <si>
    <t>5-HBBD-3</t>
  </si>
  <si>
    <t>5-SML-3</t>
  </si>
  <si>
    <t>15-BBD-1</t>
  </si>
  <si>
    <t>15-HBBD-1</t>
  </si>
  <si>
    <t>15-SML-1</t>
  </si>
  <si>
    <t>15-BBD-2</t>
  </si>
  <si>
    <t>15-HBBD-2</t>
  </si>
  <si>
    <t>15-SML-2</t>
  </si>
  <si>
    <t>15-BBD-3</t>
  </si>
  <si>
    <t>15-HBBD-3</t>
  </si>
  <si>
    <t>15-SML-3</t>
  </si>
  <si>
    <t>30-BBD-1</t>
  </si>
  <si>
    <t>30-HBBD-1</t>
  </si>
  <si>
    <t>30-SML-1</t>
  </si>
  <si>
    <t>30-BBD-2</t>
  </si>
  <si>
    <t>30-HBBD-2</t>
  </si>
  <si>
    <t>30-SML-2</t>
  </si>
  <si>
    <t>30-BBD-3</t>
  </si>
  <si>
    <t>30-HBBD-3</t>
  </si>
  <si>
    <t>30-SML-3</t>
  </si>
  <si>
    <t>60-BBD-1</t>
  </si>
  <si>
    <t>60-HBBD-1</t>
  </si>
  <si>
    <t>60-SML-1</t>
  </si>
  <si>
    <t>60-BBD-2</t>
  </si>
  <si>
    <t>60-HBBD-2</t>
  </si>
  <si>
    <t>60-SML-2</t>
  </si>
  <si>
    <t>60-BBD-3</t>
  </si>
  <si>
    <t>60-HBBD-3</t>
  </si>
  <si>
    <t>60-SML-3</t>
  </si>
  <si>
    <t>120-BBD-1</t>
  </si>
  <si>
    <t>120-HBBD-1</t>
  </si>
  <si>
    <t>120-SML-1</t>
  </si>
  <si>
    <t>120-BBD-2</t>
  </si>
  <si>
    <t>120-HBBD-2</t>
  </si>
  <si>
    <t>120-SML-2</t>
  </si>
  <si>
    <t>120-BBD-3</t>
  </si>
  <si>
    <t>120-HBBD-3</t>
  </si>
  <si>
    <t>120-SML-3</t>
  </si>
  <si>
    <t>sample type</t>
  </si>
  <si>
    <t>BBD</t>
  </si>
  <si>
    <t>HBBD</t>
  </si>
  <si>
    <t>SML</t>
  </si>
  <si>
    <t>sample name</t>
  </si>
  <si>
    <t>60 min/0 min</t>
  </si>
  <si>
    <t>120 min/0 min</t>
  </si>
  <si>
    <t>All 15N</t>
  </si>
  <si>
    <t>p value</t>
  </si>
  <si>
    <t>14N</t>
  </si>
  <si>
    <t>15N-1</t>
  </si>
  <si>
    <t>15N-2</t>
  </si>
  <si>
    <t>15N-3</t>
  </si>
  <si>
    <t>15N-4</t>
  </si>
  <si>
    <t>15N-5</t>
  </si>
  <si>
    <t>15N-6</t>
  </si>
  <si>
    <t>15N-7</t>
  </si>
  <si>
    <t>15N-8</t>
  </si>
  <si>
    <t>15N-9</t>
  </si>
  <si>
    <t>15N-10</t>
  </si>
  <si>
    <t>15N-11</t>
  </si>
  <si>
    <t>15N-12</t>
  </si>
  <si>
    <t>15N-13</t>
  </si>
  <si>
    <t>15N-14</t>
  </si>
  <si>
    <t>15N-15</t>
  </si>
  <si>
    <t>15N-16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</si>
</sst>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E+00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1" fillId="2" borderId="0" xfId="0" applyFont="1" applyFill="1"/>
    <xf numFmtId="0" fontId="0" fillId="0" borderId="0" xfId="0" applyNumberFormat="1" applyFont="1"/>
    <xf numFmtId="0" fontId="1" fillId="2" borderId="0" xfId="0" applyNumberFormat="1" applyFont="1" applyFill="1"/>
    <xf numFmtId="0" fontId="0" fillId="0" borderId="0" xfId="0" applyFont="1" applyFill="1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ont="1" applyBorder="1"/>
    <xf numFmtId="0" fontId="0" fillId="2" borderId="0" xfId="0" applyFont="1" applyFill="1"/>
    <xf numFmtId="0" fontId="0" fillId="2" borderId="0" xfId="0" applyNumberFormat="1" applyFont="1" applyFill="1"/>
    <xf numFmtId="2" fontId="0" fillId="0" borderId="0" xfId="0" applyNumberFormat="1" applyFont="1"/>
    <xf numFmtId="1" fontId="0" fillId="0" borderId="0" xfId="0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11" fontId="0" fillId="0" borderId="0" xfId="0" applyNumberFormat="1" applyFont="1"/>
    <xf numFmtId="0" fontId="0" fillId="0" borderId="0" xfId="0" applyFont="1" applyFill="1" applyBorder="1"/>
    <xf numFmtId="11" fontId="0" fillId="0" borderId="0" xfId="0" applyNumberFormat="1" applyFont="1" applyFill="1" applyBorder="1"/>
    <xf numFmtId="0" fontId="4" fillId="0" borderId="0" xfId="0" applyFont="1"/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glutamate!$C$33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glutamate!$C$43:$C$48</c:f>
                <c:numCache>
                  <c:formatCode>General</c:formatCode>
                  <c:ptCount val="6"/>
                  <c:pt idx="0">
                    <c:v>2.149425449205104</c:v>
                  </c:pt>
                  <c:pt idx="1">
                    <c:v>3.199587465049402</c:v>
                  </c:pt>
                  <c:pt idx="2">
                    <c:v>1.34640990640046</c:v>
                  </c:pt>
                  <c:pt idx="3">
                    <c:v>1.89071963491523</c:v>
                  </c:pt>
                  <c:pt idx="4">
                    <c:v>3.794850551507201</c:v>
                  </c:pt>
                  <c:pt idx="5">
                    <c:v>3.24596722260594</c:v>
                  </c:pt>
                </c:numCache>
              </c:numRef>
            </c:plus>
            <c:minus>
              <c:numRef>
                <c:f>glutamate!$C$43:$C$48</c:f>
                <c:numCache>
                  <c:formatCode>General</c:formatCode>
                  <c:ptCount val="6"/>
                  <c:pt idx="0">
                    <c:v>2.149425449205104</c:v>
                  </c:pt>
                  <c:pt idx="1">
                    <c:v>3.199587465049402</c:v>
                  </c:pt>
                  <c:pt idx="2">
                    <c:v>1.34640990640046</c:v>
                  </c:pt>
                  <c:pt idx="3">
                    <c:v>1.89071963491523</c:v>
                  </c:pt>
                  <c:pt idx="4">
                    <c:v>3.794850551507201</c:v>
                  </c:pt>
                  <c:pt idx="5">
                    <c:v>3.24596722260594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glutamate!$C$34:$C$39</c:f>
              <c:numCache>
                <c:formatCode>0</c:formatCode>
                <c:ptCount val="6"/>
                <c:pt idx="0">
                  <c:v>95.52002997486097</c:v>
                </c:pt>
                <c:pt idx="1">
                  <c:v>80.4320613022962</c:v>
                </c:pt>
                <c:pt idx="2">
                  <c:v>73.64658184143281</c:v>
                </c:pt>
                <c:pt idx="3">
                  <c:v>64.92597058077156</c:v>
                </c:pt>
                <c:pt idx="4">
                  <c:v>58.8571452959717</c:v>
                </c:pt>
                <c:pt idx="5" formatCode="General">
                  <c:v>49.11054761450357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glutamate!$D$33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glutamate!$D$43:$D$48</c:f>
                <c:numCache>
                  <c:formatCode>General</c:formatCode>
                  <c:ptCount val="6"/>
                  <c:pt idx="0">
                    <c:v>2.149425449205099</c:v>
                  </c:pt>
                  <c:pt idx="1">
                    <c:v>3.199587465049395</c:v>
                  </c:pt>
                  <c:pt idx="2">
                    <c:v>1.346409906400466</c:v>
                  </c:pt>
                  <c:pt idx="3">
                    <c:v>1.890719634915237</c:v>
                  </c:pt>
                  <c:pt idx="4">
                    <c:v>3.794850551507198</c:v>
                  </c:pt>
                  <c:pt idx="5">
                    <c:v>3.245967222605936</c:v>
                  </c:pt>
                </c:numCache>
              </c:numRef>
            </c:plus>
            <c:minus>
              <c:numRef>
                <c:f>glutamate!$D$43:$D$48</c:f>
                <c:numCache>
                  <c:formatCode>General</c:formatCode>
                  <c:ptCount val="6"/>
                  <c:pt idx="0">
                    <c:v>2.149425449205099</c:v>
                  </c:pt>
                  <c:pt idx="1">
                    <c:v>3.199587465049395</c:v>
                  </c:pt>
                  <c:pt idx="2">
                    <c:v>1.346409906400466</c:v>
                  </c:pt>
                  <c:pt idx="3">
                    <c:v>1.890719634915237</c:v>
                  </c:pt>
                  <c:pt idx="4">
                    <c:v>3.794850551507198</c:v>
                  </c:pt>
                  <c:pt idx="5">
                    <c:v>3.245967222605936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glutamate!$D$34:$D$39</c:f>
              <c:numCache>
                <c:formatCode>0</c:formatCode>
                <c:ptCount val="6"/>
                <c:pt idx="0">
                  <c:v>4.479970025139027</c:v>
                </c:pt>
                <c:pt idx="1">
                  <c:v>19.5679386977038</c:v>
                </c:pt>
                <c:pt idx="2">
                  <c:v>26.35341815856719</c:v>
                </c:pt>
                <c:pt idx="3">
                  <c:v>35.07402941922843</c:v>
                </c:pt>
                <c:pt idx="4">
                  <c:v>41.14285470402831</c:v>
                </c:pt>
                <c:pt idx="5" formatCode="General">
                  <c:v>50.88945238549643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glutamate!$E$33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glutamate!$E$43:$E$48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glutamate!$E$43:$E$48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glutamate!$E$34:$E$39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glutamate!$F$33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glutamate!$F$43:$F$48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glutamate!$F$43:$F$48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glutamate!$G$33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glutamate!$G$43:$G$48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glutamate!$G$43:$G$48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glutamate!$H$33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glutamate!$H$43:$H$47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glutamate!$I$33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glutamate!$J$33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glutamate!$K$33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glutamate!$L$33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glutamate!$M$33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glutamate!$N$33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glutamate!$O$33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glutamate!$P$33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glutamate!$Q$33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glutamate!$R$33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glutamate!$S$33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42328"/>
        <c:axId val="-2095755384"/>
      </c:scatterChart>
      <c:valAx>
        <c:axId val="212834232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95755384"/>
        <c:crosses val="autoZero"/>
        <c:crossBetween val="midCat"/>
      </c:valAx>
      <c:valAx>
        <c:axId val="-209575538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283423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valine!$C$33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valine!$C$43:$C$48</c:f>
                <c:numCache>
                  <c:formatCode>General</c:formatCode>
                  <c:ptCount val="6"/>
                  <c:pt idx="0">
                    <c:v>0.103815233333406</c:v>
                  </c:pt>
                  <c:pt idx="1">
                    <c:v>3.052451611902334</c:v>
                  </c:pt>
                  <c:pt idx="2">
                    <c:v>2.698694497612462</c:v>
                  </c:pt>
                  <c:pt idx="3">
                    <c:v>1.429340328900665</c:v>
                  </c:pt>
                  <c:pt idx="4">
                    <c:v>1.53764773283193</c:v>
                  </c:pt>
                  <c:pt idx="5">
                    <c:v>1.799473217180498</c:v>
                  </c:pt>
                </c:numCache>
              </c:numRef>
            </c:plus>
            <c:minus>
              <c:numRef>
                <c:f>valine!$C$43:$C$48</c:f>
                <c:numCache>
                  <c:formatCode>General</c:formatCode>
                  <c:ptCount val="6"/>
                  <c:pt idx="0">
                    <c:v>0.103815233333406</c:v>
                  </c:pt>
                  <c:pt idx="1">
                    <c:v>3.052451611902334</c:v>
                  </c:pt>
                  <c:pt idx="2">
                    <c:v>2.698694497612462</c:v>
                  </c:pt>
                  <c:pt idx="3">
                    <c:v>1.429340328900665</c:v>
                  </c:pt>
                  <c:pt idx="4">
                    <c:v>1.53764773283193</c:v>
                  </c:pt>
                  <c:pt idx="5">
                    <c:v>1.799473217180498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valine!$C$34:$C$39</c:f>
              <c:numCache>
                <c:formatCode>0</c:formatCode>
                <c:ptCount val="6"/>
                <c:pt idx="0">
                  <c:v>99.65253195233669</c:v>
                </c:pt>
                <c:pt idx="1">
                  <c:v>96.96882516167272</c:v>
                </c:pt>
                <c:pt idx="2">
                  <c:v>94.8153999995482</c:v>
                </c:pt>
                <c:pt idx="3">
                  <c:v>96.30647160536367</c:v>
                </c:pt>
                <c:pt idx="4">
                  <c:v>95.07411254621653</c:v>
                </c:pt>
                <c:pt idx="5" formatCode="General">
                  <c:v>87.89862488730555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valine!$D$33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valine!$D$43:$D$48</c:f>
                <c:numCache>
                  <c:formatCode>General</c:formatCode>
                  <c:ptCount val="6"/>
                  <c:pt idx="0">
                    <c:v>0.103815233333402</c:v>
                  </c:pt>
                  <c:pt idx="1">
                    <c:v>3.052451611902331</c:v>
                  </c:pt>
                  <c:pt idx="2">
                    <c:v>2.698694497612461</c:v>
                  </c:pt>
                  <c:pt idx="3">
                    <c:v>1.429340328900671</c:v>
                  </c:pt>
                  <c:pt idx="4">
                    <c:v>1.537647732831925</c:v>
                  </c:pt>
                  <c:pt idx="5">
                    <c:v>1.799473217180483</c:v>
                  </c:pt>
                </c:numCache>
              </c:numRef>
            </c:plus>
            <c:minus>
              <c:numRef>
                <c:f>valine!$D$43:$D$48</c:f>
                <c:numCache>
                  <c:formatCode>General</c:formatCode>
                  <c:ptCount val="6"/>
                  <c:pt idx="0">
                    <c:v>0.103815233333402</c:v>
                  </c:pt>
                  <c:pt idx="1">
                    <c:v>3.052451611902331</c:v>
                  </c:pt>
                  <c:pt idx="2">
                    <c:v>2.698694497612461</c:v>
                  </c:pt>
                  <c:pt idx="3">
                    <c:v>1.429340328900671</c:v>
                  </c:pt>
                  <c:pt idx="4">
                    <c:v>1.537647732831925</c:v>
                  </c:pt>
                  <c:pt idx="5">
                    <c:v>1.799473217180483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valine!$D$34:$D$39</c:f>
              <c:numCache>
                <c:formatCode>0</c:formatCode>
                <c:ptCount val="6"/>
                <c:pt idx="0">
                  <c:v>0.347468047663311</c:v>
                </c:pt>
                <c:pt idx="1">
                  <c:v>3.031174838327263</c:v>
                </c:pt>
                <c:pt idx="2">
                  <c:v>5.184600000451817</c:v>
                </c:pt>
                <c:pt idx="3">
                  <c:v>3.693528394636354</c:v>
                </c:pt>
                <c:pt idx="4">
                  <c:v>4.925887453783457</c:v>
                </c:pt>
                <c:pt idx="5" formatCode="General">
                  <c:v>12.10137511269443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valine!$E$33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valine!$E$43:$E$48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valine!$E$43:$E$48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valine!$E$34:$E$39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valine!$F$33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valine!$F$43:$F$48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valine!$F$43:$F$48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valine!$G$33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valine!$G$43:$G$48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valine!$G$43:$G$48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valine!$H$33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valine!$H$43:$H$47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valine!$I$33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valine!$J$33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valine!$K$33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valine!$L$33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valine!$M$33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valine!$N$33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valine!$O$33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valine!$P$33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valine!$Q$33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valine!$R$33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valine!$S$33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264248"/>
        <c:axId val="1739273064"/>
      </c:scatterChart>
      <c:valAx>
        <c:axId val="173926424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39273064"/>
        <c:crosses val="autoZero"/>
        <c:crossBetween val="midCat"/>
      </c:valAx>
      <c:valAx>
        <c:axId val="173927306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392642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'N-acetyl-glutamine'!$C$33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'N-acetyl-glutamine'!$C$43:$C$48</c:f>
                <c:numCache>
                  <c:formatCode>General</c:formatCode>
                  <c:ptCount val="6"/>
                  <c:pt idx="0">
                    <c:v>1.479969870424671</c:v>
                  </c:pt>
                  <c:pt idx="1">
                    <c:v>8.76712355253343</c:v>
                  </c:pt>
                  <c:pt idx="2">
                    <c:v>0.98770376535686</c:v>
                  </c:pt>
                  <c:pt idx="3">
                    <c:v>1.724371224855959</c:v>
                  </c:pt>
                  <c:pt idx="4">
                    <c:v>3.448772076934249</c:v>
                  </c:pt>
                  <c:pt idx="5">
                    <c:v>3.299314441757426</c:v>
                  </c:pt>
                </c:numCache>
              </c:numRef>
            </c:plus>
            <c:minus>
              <c:numRef>
                <c:f>'N-acetyl-glutamine'!$C$43:$C$48</c:f>
                <c:numCache>
                  <c:formatCode>General</c:formatCode>
                  <c:ptCount val="6"/>
                  <c:pt idx="0">
                    <c:v>1.479969870424671</c:v>
                  </c:pt>
                  <c:pt idx="1">
                    <c:v>8.76712355253343</c:v>
                  </c:pt>
                  <c:pt idx="2">
                    <c:v>0.98770376535686</c:v>
                  </c:pt>
                  <c:pt idx="3">
                    <c:v>1.724371224855959</c:v>
                  </c:pt>
                  <c:pt idx="4">
                    <c:v>3.448772076934249</c:v>
                  </c:pt>
                  <c:pt idx="5">
                    <c:v>3.299314441757426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'N-acetyl-glutamine'!$C$34:$C$39</c:f>
              <c:numCache>
                <c:formatCode>0</c:formatCode>
                <c:ptCount val="6"/>
                <c:pt idx="0">
                  <c:v>7.649182042601326</c:v>
                </c:pt>
                <c:pt idx="1">
                  <c:v>21.74440551675108</c:v>
                </c:pt>
                <c:pt idx="2">
                  <c:v>4.858133401273283</c:v>
                </c:pt>
                <c:pt idx="3">
                  <c:v>11.31390071624996</c:v>
                </c:pt>
                <c:pt idx="4">
                  <c:v>6.850861151181105</c:v>
                </c:pt>
                <c:pt idx="5" formatCode="General">
                  <c:v>5.841826697192942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'N-acetyl-glutamine'!$D$33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'N-acetyl-glutamine'!$D$43:$D$48</c:f>
                <c:numCache>
                  <c:formatCode>General</c:formatCode>
                  <c:ptCount val="6"/>
                  <c:pt idx="0">
                    <c:v>3.89196351246308</c:v>
                  </c:pt>
                  <c:pt idx="1">
                    <c:v>3.457050966908748</c:v>
                  </c:pt>
                  <c:pt idx="2">
                    <c:v>1.521347127928111</c:v>
                  </c:pt>
                  <c:pt idx="3">
                    <c:v>2.759841356271217</c:v>
                  </c:pt>
                  <c:pt idx="4">
                    <c:v>6.115840147549106</c:v>
                  </c:pt>
                  <c:pt idx="5">
                    <c:v>4.92684249759964</c:v>
                  </c:pt>
                </c:numCache>
              </c:numRef>
            </c:plus>
            <c:minus>
              <c:numRef>
                <c:f>'N-acetyl-glutamine'!$D$43:$D$48</c:f>
                <c:numCache>
                  <c:formatCode>General</c:formatCode>
                  <c:ptCount val="6"/>
                  <c:pt idx="0">
                    <c:v>3.89196351246308</c:v>
                  </c:pt>
                  <c:pt idx="1">
                    <c:v>3.457050966908748</c:v>
                  </c:pt>
                  <c:pt idx="2">
                    <c:v>1.521347127928111</c:v>
                  </c:pt>
                  <c:pt idx="3">
                    <c:v>2.759841356271217</c:v>
                  </c:pt>
                  <c:pt idx="4">
                    <c:v>6.115840147549106</c:v>
                  </c:pt>
                  <c:pt idx="5">
                    <c:v>4.92684249759964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'N-acetyl-glutamine'!$D$34:$D$39</c:f>
              <c:numCache>
                <c:formatCode>0</c:formatCode>
                <c:ptCount val="6"/>
                <c:pt idx="0">
                  <c:v>88.47559789842117</c:v>
                </c:pt>
                <c:pt idx="1">
                  <c:v>54.21007129197765</c:v>
                </c:pt>
                <c:pt idx="2">
                  <c:v>49.39529156493297</c:v>
                </c:pt>
                <c:pt idx="3">
                  <c:v>42.36576908389031</c:v>
                </c:pt>
                <c:pt idx="4">
                  <c:v>41.7552557279264</c:v>
                </c:pt>
                <c:pt idx="5" formatCode="General">
                  <c:v>36.16175860039914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'N-acetyl-glutamine'!$E$33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'N-acetyl-glutamine'!$E$43:$E$48</c:f>
                <c:numCache>
                  <c:formatCode>General</c:formatCode>
                  <c:ptCount val="6"/>
                  <c:pt idx="0">
                    <c:v>2.944419964268245</c:v>
                  </c:pt>
                  <c:pt idx="1">
                    <c:v>7.03973799239511</c:v>
                  </c:pt>
                  <c:pt idx="2">
                    <c:v>0.543848521875733</c:v>
                  </c:pt>
                  <c:pt idx="3">
                    <c:v>4.476789351271946</c:v>
                  </c:pt>
                  <c:pt idx="4">
                    <c:v>2.709298833714027</c:v>
                  </c:pt>
                  <c:pt idx="5">
                    <c:v>2.794236245398464</c:v>
                  </c:pt>
                </c:numCache>
              </c:numRef>
            </c:plus>
            <c:minus>
              <c:numRef>
                <c:f>'N-acetyl-glutamine'!$E$43:$E$48</c:f>
                <c:numCache>
                  <c:formatCode>General</c:formatCode>
                  <c:ptCount val="6"/>
                  <c:pt idx="0">
                    <c:v>2.944419964268245</c:v>
                  </c:pt>
                  <c:pt idx="1">
                    <c:v>7.03973799239511</c:v>
                  </c:pt>
                  <c:pt idx="2">
                    <c:v>0.543848521875733</c:v>
                  </c:pt>
                  <c:pt idx="3">
                    <c:v>4.476789351271946</c:v>
                  </c:pt>
                  <c:pt idx="4">
                    <c:v>2.709298833714027</c:v>
                  </c:pt>
                  <c:pt idx="5">
                    <c:v>2.794236245398464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'N-acetyl-glutamine'!$E$34:$E$39</c:f>
              <c:numCache>
                <c:formatCode>0</c:formatCode>
                <c:ptCount val="6"/>
                <c:pt idx="0">
                  <c:v>3.875220058977489</c:v>
                </c:pt>
                <c:pt idx="1">
                  <c:v>24.04552319127128</c:v>
                </c:pt>
                <c:pt idx="2">
                  <c:v>45.74657503379373</c:v>
                </c:pt>
                <c:pt idx="3">
                  <c:v>46.32033019985973</c:v>
                </c:pt>
                <c:pt idx="4">
                  <c:v>51.3938831208925</c:v>
                </c:pt>
                <c:pt idx="5" formatCode="General">
                  <c:v>57.9964147024079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'N-acetyl-glutamine'!$F$33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'N-acetyl-glutamine'!$F$43:$F$48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'N-acetyl-glutamine'!$F$43:$F$48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'N-acetyl-glutamine'!$G$33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'N-acetyl-glutamine'!$G$43:$G$48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'N-acetyl-glutamine'!$G$43:$G$48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'N-acetyl-glutamine'!$H$33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'N-acetyl-glutamine'!$H$43:$H$47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'N-acetyl-glutamine'!$I$33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'N-acetyl-glutamine'!$J$33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'N-acetyl-glutamine'!$K$33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'N-acetyl-glutamine'!$L$33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'N-acetyl-glutamine'!$M$33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'N-acetyl-glutamine'!$N$33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'N-acetyl-glutamine'!$O$33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'N-acetyl-glutamine'!$P$33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'N-acetyl-glutamine'!$Q$33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'N-acetyl-glutamine'!$R$33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'N-acetyl-glutamine'!$S$33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755672"/>
        <c:axId val="1749340248"/>
      </c:scatterChart>
      <c:valAx>
        <c:axId val="174975567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49340248"/>
        <c:crosses val="autoZero"/>
        <c:crossBetween val="midCat"/>
      </c:valAx>
      <c:valAx>
        <c:axId val="174934024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497556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'N-acetyl-glutamine'!$A$51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'N-acetyl-glutamine'!$B$52:$F$52</c:f>
                <c:numCache>
                  <c:formatCode>General</c:formatCode>
                  <c:ptCount val="5"/>
                  <c:pt idx="0">
                    <c:v>0.160137205322318</c:v>
                  </c:pt>
                  <c:pt idx="1">
                    <c:v>0.525711365399001</c:v>
                  </c:pt>
                  <c:pt idx="2">
                    <c:v>0.141672696246045</c:v>
                  </c:pt>
                  <c:pt idx="3">
                    <c:v>0.341818776938147</c:v>
                  </c:pt>
                  <c:pt idx="4">
                    <c:v>0.73586745098747</c:v>
                  </c:pt>
                </c:numCache>
              </c:numRef>
            </c:plus>
            <c:minus>
              <c:numRef>
                <c:f>'N-acetyl-glutamine'!$B$52:$F$52</c:f>
                <c:numCache>
                  <c:formatCode>General</c:formatCode>
                  <c:ptCount val="5"/>
                  <c:pt idx="0">
                    <c:v>0.160137205322318</c:v>
                  </c:pt>
                  <c:pt idx="1">
                    <c:v>0.525711365399001</c:v>
                  </c:pt>
                  <c:pt idx="2">
                    <c:v>0.141672696246045</c:v>
                  </c:pt>
                  <c:pt idx="3">
                    <c:v>0.341818776938147</c:v>
                  </c:pt>
                  <c:pt idx="4">
                    <c:v>0.73586745098747</c:v>
                  </c:pt>
                </c:numCache>
              </c:numRef>
            </c:minus>
          </c:errBars>
          <c:cat>
            <c:strRef>
              <c:f>'N-acetyl-glutamine'!$B$50:$F$50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'N-acetyl-glutamine'!$B$51:$F$51</c:f>
              <c:numCache>
                <c:formatCode>General</c:formatCode>
                <c:ptCount val="5"/>
                <c:pt idx="0">
                  <c:v>0.352639306425103</c:v>
                </c:pt>
                <c:pt idx="1">
                  <c:v>0.900864748293732</c:v>
                </c:pt>
                <c:pt idx="2">
                  <c:v>0.543465054269149</c:v>
                </c:pt>
                <c:pt idx="3">
                  <c:v>0.68378820991259</c:v>
                </c:pt>
                <c:pt idx="4">
                  <c:v>1.297403417788363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914456"/>
        <c:axId val="2089907128"/>
      </c:barChart>
      <c:catAx>
        <c:axId val="208991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089907128"/>
        <c:crosses val="autoZero"/>
        <c:auto val="1"/>
        <c:lblAlgn val="ctr"/>
        <c:lblOffset val="0"/>
        <c:noMultiLvlLbl val="0"/>
      </c:catAx>
      <c:valAx>
        <c:axId val="208990712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899144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'N-acetyl-glutamine'!$C$33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'N-acetyl-glutamine'!$C$43:$C$47</c:f>
                <c:numCache>
                  <c:formatCode>General</c:formatCode>
                  <c:ptCount val="5"/>
                  <c:pt idx="0">
                    <c:v>1.479969870424671</c:v>
                  </c:pt>
                  <c:pt idx="1">
                    <c:v>8.76712355253343</c:v>
                  </c:pt>
                  <c:pt idx="2">
                    <c:v>0.98770376535686</c:v>
                  </c:pt>
                  <c:pt idx="3">
                    <c:v>1.724371224855959</c:v>
                  </c:pt>
                  <c:pt idx="4">
                    <c:v>3.448772076934249</c:v>
                  </c:pt>
                </c:numCache>
              </c:numRef>
            </c:plus>
            <c:minus>
              <c:numRef>
                <c:f>'N-acetyl-glutamine'!$C$43:$C$47</c:f>
                <c:numCache>
                  <c:formatCode>General</c:formatCode>
                  <c:ptCount val="5"/>
                  <c:pt idx="0">
                    <c:v>1.479969870424671</c:v>
                  </c:pt>
                  <c:pt idx="1">
                    <c:v>8.76712355253343</c:v>
                  </c:pt>
                  <c:pt idx="2">
                    <c:v>0.98770376535686</c:v>
                  </c:pt>
                  <c:pt idx="3">
                    <c:v>1.724371224855959</c:v>
                  </c:pt>
                  <c:pt idx="4">
                    <c:v>3.448772076934249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'N-acetyl-glutamine'!$C$34:$C$39</c:f>
              <c:numCache>
                <c:formatCode>0</c:formatCode>
                <c:ptCount val="6"/>
                <c:pt idx="0">
                  <c:v>7.649182042601326</c:v>
                </c:pt>
                <c:pt idx="1">
                  <c:v>21.74440551675108</c:v>
                </c:pt>
                <c:pt idx="2">
                  <c:v>4.858133401273283</c:v>
                </c:pt>
                <c:pt idx="3">
                  <c:v>11.31390071624996</c:v>
                </c:pt>
                <c:pt idx="4">
                  <c:v>6.850861151181105</c:v>
                </c:pt>
                <c:pt idx="5" formatCode="General">
                  <c:v>5.841826697192942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'N-acetyl-glutamine'!$V$33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'N-acetyl-glutamine'!$V$41:$V$45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'N-acetyl-glutamine'!$V$34:$V$39</c:f>
              <c:numCache>
                <c:formatCode>0</c:formatCode>
                <c:ptCount val="6"/>
                <c:pt idx="0">
                  <c:v>92.35081795739866</c:v>
                </c:pt>
                <c:pt idx="1">
                  <c:v>78.25559448324892</c:v>
                </c:pt>
                <c:pt idx="2">
                  <c:v>95.14186659872669</c:v>
                </c:pt>
                <c:pt idx="3">
                  <c:v>88.68609928375005</c:v>
                </c:pt>
                <c:pt idx="4">
                  <c:v>93.14913884881889</c:v>
                </c:pt>
                <c:pt idx="5">
                  <c:v>94.15817330280706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044984"/>
        <c:axId val="1749986888"/>
      </c:scatterChart>
      <c:valAx>
        <c:axId val="175004498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49986888"/>
        <c:crosses val="autoZero"/>
        <c:crossBetween val="midCat"/>
      </c:valAx>
      <c:valAx>
        <c:axId val="174998688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500449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'N-acetyl-glutamine'!$C$56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'N-acetyl-glutamine'!$C$65:$C$70</c:f>
                <c:numCache>
                  <c:formatCode>General</c:formatCode>
                  <c:ptCount val="6"/>
                  <c:pt idx="0">
                    <c:v>8.710854081610826</c:v>
                  </c:pt>
                  <c:pt idx="1">
                    <c:v>6.23169435441305</c:v>
                  </c:pt>
                  <c:pt idx="2">
                    <c:v>7.911376337981257</c:v>
                  </c:pt>
                  <c:pt idx="3">
                    <c:v>2.667183149376222</c:v>
                  </c:pt>
                  <c:pt idx="4">
                    <c:v>9.546774777029224</c:v>
                  </c:pt>
                  <c:pt idx="5">
                    <c:v>4.051706676183889</c:v>
                  </c:pt>
                </c:numCache>
              </c:numRef>
            </c:plus>
            <c:minus>
              <c:numRef>
                <c:f>'N-acetyl-glutamine'!$C$65:$C$70</c:f>
                <c:numCache>
                  <c:formatCode>General</c:formatCode>
                  <c:ptCount val="6"/>
                  <c:pt idx="0">
                    <c:v>8.710854081610826</c:v>
                  </c:pt>
                  <c:pt idx="1">
                    <c:v>6.23169435441305</c:v>
                  </c:pt>
                  <c:pt idx="2">
                    <c:v>7.911376337981257</c:v>
                  </c:pt>
                  <c:pt idx="3">
                    <c:v>2.667183149376222</c:v>
                  </c:pt>
                  <c:pt idx="4">
                    <c:v>9.546774777029224</c:v>
                  </c:pt>
                  <c:pt idx="5">
                    <c:v>4.051706676183889</c:v>
                  </c:pt>
                </c:numCache>
              </c:numRef>
            </c:minus>
          </c:errBars>
          <c:xVal>
            <c:numRef>
              <c:f>'N-acetyl-glutamine'!$B$57:$B$62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'N-acetyl-glutamine'!$C$57:$C$62</c:f>
              <c:numCache>
                <c:formatCode>0</c:formatCode>
                <c:ptCount val="6"/>
                <c:pt idx="0">
                  <c:v>61.93024359062651</c:v>
                </c:pt>
                <c:pt idx="1">
                  <c:v>64.12811983644947</c:v>
                </c:pt>
                <c:pt idx="2">
                  <c:v>62.39396402646646</c:v>
                </c:pt>
                <c:pt idx="3">
                  <c:v>49.89005825993453</c:v>
                </c:pt>
                <c:pt idx="4">
                  <c:v>61.3206384211693</c:v>
                </c:pt>
                <c:pt idx="5" formatCode="General">
                  <c:v>61.95536396801877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'N-acetyl-glutamine'!$D$56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'N-acetyl-glutamine'!$D$65:$D$70</c:f>
                <c:numCache>
                  <c:formatCode>General</c:formatCode>
                  <c:ptCount val="6"/>
                  <c:pt idx="0">
                    <c:v>8.627239336500362</c:v>
                  </c:pt>
                  <c:pt idx="1">
                    <c:v>5.745261792445477</c:v>
                  </c:pt>
                  <c:pt idx="2">
                    <c:v>7.853486747357947</c:v>
                  </c:pt>
                  <c:pt idx="3">
                    <c:v>2.406615781917218</c:v>
                  </c:pt>
                  <c:pt idx="4">
                    <c:v>9.306631479643183</c:v>
                  </c:pt>
                  <c:pt idx="5">
                    <c:v>4.663693532170277</c:v>
                  </c:pt>
                </c:numCache>
              </c:numRef>
            </c:plus>
            <c:minus>
              <c:numRef>
                <c:f>'N-acetyl-glutamine'!$D$65:$D$70</c:f>
                <c:numCache>
                  <c:formatCode>General</c:formatCode>
                  <c:ptCount val="6"/>
                  <c:pt idx="0">
                    <c:v>8.627239336500362</c:v>
                  </c:pt>
                  <c:pt idx="1">
                    <c:v>5.745261792445477</c:v>
                  </c:pt>
                  <c:pt idx="2">
                    <c:v>7.853486747357947</c:v>
                  </c:pt>
                  <c:pt idx="3">
                    <c:v>2.406615781917218</c:v>
                  </c:pt>
                  <c:pt idx="4">
                    <c:v>9.306631479643183</c:v>
                  </c:pt>
                  <c:pt idx="5">
                    <c:v>4.663693532170277</c:v>
                  </c:pt>
                </c:numCache>
              </c:numRef>
            </c:minus>
          </c:errBars>
          <c:xVal>
            <c:numRef>
              <c:f>'N-acetyl-glutamine'!$B$57:$B$62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'N-acetyl-glutamine'!$D$57:$D$62</c:f>
              <c:numCache>
                <c:formatCode>0</c:formatCode>
                <c:ptCount val="6"/>
                <c:pt idx="0">
                  <c:v>37.74469470037117</c:v>
                </c:pt>
                <c:pt idx="1">
                  <c:v>34.69612088285754</c:v>
                </c:pt>
                <c:pt idx="2">
                  <c:v>35.17142186951367</c:v>
                </c:pt>
                <c:pt idx="3">
                  <c:v>44.49333922008227</c:v>
                </c:pt>
                <c:pt idx="4">
                  <c:v>33.94330865165308</c:v>
                </c:pt>
                <c:pt idx="5" formatCode="General">
                  <c:v>29.54125683884919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'N-acetyl-glutamine'!$E$56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'N-acetyl-glutamine'!$E$65:$E$70</c:f>
                <c:numCache>
                  <c:formatCode>General</c:formatCode>
                  <c:ptCount val="6"/>
                  <c:pt idx="0">
                    <c:v>0.0959892115118364</c:v>
                  </c:pt>
                  <c:pt idx="1">
                    <c:v>0.507311758898214</c:v>
                  </c:pt>
                  <c:pt idx="2">
                    <c:v>0.6962393577512</c:v>
                  </c:pt>
                  <c:pt idx="3">
                    <c:v>0.585082285331184</c:v>
                  </c:pt>
                  <c:pt idx="4">
                    <c:v>1.183118769088876</c:v>
                  </c:pt>
                  <c:pt idx="5">
                    <c:v>3.742829691909944</c:v>
                  </c:pt>
                </c:numCache>
              </c:numRef>
            </c:plus>
            <c:minus>
              <c:numRef>
                <c:f>'N-acetyl-glutamine'!$E$65:$E$70</c:f>
                <c:numCache>
                  <c:formatCode>General</c:formatCode>
                  <c:ptCount val="6"/>
                  <c:pt idx="0">
                    <c:v>0.0959892115118364</c:v>
                  </c:pt>
                  <c:pt idx="1">
                    <c:v>0.507311758898214</c:v>
                  </c:pt>
                  <c:pt idx="2">
                    <c:v>0.6962393577512</c:v>
                  </c:pt>
                  <c:pt idx="3">
                    <c:v>0.585082285331184</c:v>
                  </c:pt>
                  <c:pt idx="4">
                    <c:v>1.183118769088876</c:v>
                  </c:pt>
                  <c:pt idx="5">
                    <c:v>3.742829691909944</c:v>
                  </c:pt>
                </c:numCache>
              </c:numRef>
            </c:minus>
          </c:errBars>
          <c:xVal>
            <c:numRef>
              <c:f>'N-acetyl-glutamine'!$B$57:$B$62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'N-acetyl-glutamine'!$E$57:$E$62</c:f>
              <c:numCache>
                <c:formatCode>0</c:formatCode>
                <c:ptCount val="6"/>
                <c:pt idx="0">
                  <c:v>0.325061709002349</c:v>
                </c:pt>
                <c:pt idx="1">
                  <c:v>1.175759280692992</c:v>
                </c:pt>
                <c:pt idx="2">
                  <c:v>2.434614104019868</c:v>
                </c:pt>
                <c:pt idx="3">
                  <c:v>5.616602519983214</c:v>
                </c:pt>
                <c:pt idx="4">
                  <c:v>4.73605292717763</c:v>
                </c:pt>
                <c:pt idx="5" formatCode="General">
                  <c:v>8.503379193132044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'N-acetyl-glutamine'!$F$56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'N-acetyl-glutamine'!$F$65:$F$70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'N-acetyl-glutamine'!$F$65:$F$70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'N-acetyl-glutamine'!$B$57:$B$62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'N-acetyl-glutamine'!$G$33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'N-acetyl-glutamine'!$G$65:$G$70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'N-acetyl-glutamine'!$G$65:$G$70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'N-acetyl-glutamine'!$H$33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'N-acetyl-glutamine'!$H$43:$H$47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'N-acetyl-glutamine'!$I$33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'N-acetyl-glutamine'!$J$33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'N-acetyl-glutamine'!$K$33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'N-acetyl-glutamine'!$L$33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'N-acetyl-glutamine'!$M$33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'N-acetyl-glutamine'!$N$33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'N-acetyl-glutamine'!$O$33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'N-acetyl-glutamine'!$P$33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'N-acetyl-glutamine'!$Q$33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'N-acetyl-glutamine'!$R$33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'N-acetyl-glutamine'!$S$33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796920"/>
        <c:axId val="1749793016"/>
      </c:scatterChart>
      <c:valAx>
        <c:axId val="174979692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49793016"/>
        <c:crosses val="autoZero"/>
        <c:crossBetween val="midCat"/>
      </c:valAx>
      <c:valAx>
        <c:axId val="174979301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497969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'N-acetyl-glutamine'!$C$33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'N-acetyl-glutamine'!$C$87:$C$92</c:f>
                <c:numCache>
                  <c:formatCode>General</c:formatCode>
                  <c:ptCount val="6"/>
                  <c:pt idx="0">
                    <c:v>4.893953375580533</c:v>
                  </c:pt>
                  <c:pt idx="1">
                    <c:v>5.885254015271098</c:v>
                  </c:pt>
                  <c:pt idx="2">
                    <c:v>7.738068321062856</c:v>
                  </c:pt>
                  <c:pt idx="3">
                    <c:v>2.173429960879247</c:v>
                  </c:pt>
                  <c:pt idx="4">
                    <c:v>7.551699839979571</c:v>
                  </c:pt>
                  <c:pt idx="5">
                    <c:v>10.38522572214372</c:v>
                  </c:pt>
                </c:numCache>
              </c:numRef>
            </c:plus>
            <c:minus>
              <c:numRef>
                <c:f>'N-acetyl-glutamine'!$C$87:$C$92</c:f>
                <c:numCache>
                  <c:formatCode>General</c:formatCode>
                  <c:ptCount val="6"/>
                  <c:pt idx="0">
                    <c:v>4.893953375580533</c:v>
                  </c:pt>
                  <c:pt idx="1">
                    <c:v>5.885254015271098</c:v>
                  </c:pt>
                  <c:pt idx="2">
                    <c:v>7.738068321062856</c:v>
                  </c:pt>
                  <c:pt idx="3">
                    <c:v>2.173429960879247</c:v>
                  </c:pt>
                  <c:pt idx="4">
                    <c:v>7.551699839979571</c:v>
                  </c:pt>
                  <c:pt idx="5">
                    <c:v>10.38522572214372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'N-acetyl-glutamine'!$C$79:$C$84</c:f>
              <c:numCache>
                <c:formatCode>0</c:formatCode>
                <c:ptCount val="6"/>
                <c:pt idx="0">
                  <c:v>73.6636302932474</c:v>
                </c:pt>
                <c:pt idx="1">
                  <c:v>82.36119604077903</c:v>
                </c:pt>
                <c:pt idx="2">
                  <c:v>72.19714644606844</c:v>
                </c:pt>
                <c:pt idx="3">
                  <c:v>69.8004391551256</c:v>
                </c:pt>
                <c:pt idx="4">
                  <c:v>74.37951916777634</c:v>
                </c:pt>
                <c:pt idx="5" formatCode="General">
                  <c:v>74.11202541699015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'N-acetyl-glutamine'!$D$33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'N-acetyl-glutamine'!$D$87:$D$92</c:f>
                <c:numCache>
                  <c:formatCode>General</c:formatCode>
                  <c:ptCount val="6"/>
                  <c:pt idx="0">
                    <c:v>4.724410175821465</c:v>
                  </c:pt>
                  <c:pt idx="1">
                    <c:v>5.477535818786342</c:v>
                  </c:pt>
                  <c:pt idx="2">
                    <c:v>7.415367591742394</c:v>
                  </c:pt>
                  <c:pt idx="3">
                    <c:v>3.394304001470125</c:v>
                  </c:pt>
                  <c:pt idx="4">
                    <c:v>6.293112671820572</c:v>
                  </c:pt>
                  <c:pt idx="5">
                    <c:v>6.640224477007359</c:v>
                  </c:pt>
                </c:numCache>
              </c:numRef>
            </c:plus>
            <c:minus>
              <c:numRef>
                <c:f>'N-acetyl-glutamine'!$D$87:$D$92</c:f>
                <c:numCache>
                  <c:formatCode>General</c:formatCode>
                  <c:ptCount val="6"/>
                  <c:pt idx="0">
                    <c:v>4.724410175821465</c:v>
                  </c:pt>
                  <c:pt idx="1">
                    <c:v>5.477535818786342</c:v>
                  </c:pt>
                  <c:pt idx="2">
                    <c:v>7.415367591742394</c:v>
                  </c:pt>
                  <c:pt idx="3">
                    <c:v>3.394304001470125</c:v>
                  </c:pt>
                  <c:pt idx="4">
                    <c:v>6.293112671820572</c:v>
                  </c:pt>
                  <c:pt idx="5">
                    <c:v>6.640224477007359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'N-acetyl-glutamine'!$D$79:$D$84</c:f>
              <c:numCache>
                <c:formatCode>0</c:formatCode>
                <c:ptCount val="6"/>
                <c:pt idx="0">
                  <c:v>25.95793106954623</c:v>
                </c:pt>
                <c:pt idx="1">
                  <c:v>16.82961542115366</c:v>
                </c:pt>
                <c:pt idx="2">
                  <c:v>24.91161999355869</c:v>
                </c:pt>
                <c:pt idx="3">
                  <c:v>24.56855814722163</c:v>
                </c:pt>
                <c:pt idx="4">
                  <c:v>20.49015827392767</c:v>
                </c:pt>
                <c:pt idx="5" formatCode="General">
                  <c:v>19.59491372172514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'N-acetyl-glutamine'!$E$33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'N-acetyl-glutamine'!$E$87:$E$92</c:f>
                <c:numCache>
                  <c:formatCode>General</c:formatCode>
                  <c:ptCount val="6"/>
                  <c:pt idx="0">
                    <c:v>0.193635305038074</c:v>
                  </c:pt>
                  <c:pt idx="1">
                    <c:v>0.41993010568927</c:v>
                  </c:pt>
                  <c:pt idx="2">
                    <c:v>0.369638191227811</c:v>
                  </c:pt>
                  <c:pt idx="3">
                    <c:v>1.931636331508153</c:v>
                  </c:pt>
                  <c:pt idx="4">
                    <c:v>1.956206034248817</c:v>
                  </c:pt>
                  <c:pt idx="5">
                    <c:v>3.801115016043491</c:v>
                  </c:pt>
                </c:numCache>
              </c:numRef>
            </c:plus>
            <c:minus>
              <c:numRef>
                <c:f>'N-acetyl-glutamine'!$E$65:$E$70</c:f>
                <c:numCache>
                  <c:formatCode>General</c:formatCode>
                  <c:ptCount val="6"/>
                  <c:pt idx="0">
                    <c:v>0.0959892115118364</c:v>
                  </c:pt>
                  <c:pt idx="1">
                    <c:v>0.507311758898214</c:v>
                  </c:pt>
                  <c:pt idx="2">
                    <c:v>0.6962393577512</c:v>
                  </c:pt>
                  <c:pt idx="3">
                    <c:v>0.585082285331184</c:v>
                  </c:pt>
                  <c:pt idx="4">
                    <c:v>1.183118769088876</c:v>
                  </c:pt>
                  <c:pt idx="5">
                    <c:v>3.742829691909944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'N-acetyl-glutamine'!$E$79:$E$84</c:f>
              <c:numCache>
                <c:formatCode>0</c:formatCode>
                <c:ptCount val="6"/>
                <c:pt idx="0">
                  <c:v>0.378438637206359</c:v>
                </c:pt>
                <c:pt idx="1">
                  <c:v>0.809188538067296</c:v>
                </c:pt>
                <c:pt idx="2">
                  <c:v>2.89123356037287</c:v>
                </c:pt>
                <c:pt idx="3">
                  <c:v>5.631002697652768</c:v>
                </c:pt>
                <c:pt idx="4">
                  <c:v>5.130322558295996</c:v>
                </c:pt>
                <c:pt idx="5" formatCode="General">
                  <c:v>6.293060861284721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'N-acetyl-glutamine'!$F$33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'N-acetyl-glutamine'!$F$87:$F$92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'N-acetyl-glutamine'!$F$87:$F$92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'N-acetyl-glutamine'!$G$33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'N-acetyl-glutamine'!$G$87:$G$92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'N-acetyl-glutamine'!$G$87:$G$92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'N-acetyl-glutamine'!$H$33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'N-acetyl-glutamine'!$H$43:$H$47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'N-acetyl-glutamine'!$I$33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'N-acetyl-glutamine'!$J$33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'N-acetyl-glutamine'!$K$33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'N-acetyl-glutamine'!$L$33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'N-acetyl-glutamine'!$M$33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'N-acetyl-glutamine'!$N$33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'N-acetyl-glutamine'!$O$33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'N-acetyl-glutamine'!$P$33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'N-acetyl-glutamine'!$Q$33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'N-acetyl-glutamine'!$R$33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'N-acetyl-glutamine'!$S$33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'N-acetyl-glutamine'!$S$43:$S$47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40888"/>
        <c:axId val="1749637784"/>
      </c:scatterChart>
      <c:valAx>
        <c:axId val="174964088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49637784"/>
        <c:crosses val="autoZero"/>
        <c:crossBetween val="midCat"/>
      </c:valAx>
      <c:valAx>
        <c:axId val="174963778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496408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'N-acetyl-glutamine'!$A$73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'N-acetyl-glutamine'!$B$74:$F$74</c:f>
                <c:numCache>
                  <c:formatCode>General</c:formatCode>
                  <c:ptCount val="5"/>
                  <c:pt idx="0">
                    <c:v>0.323111698788022</c:v>
                  </c:pt>
                  <c:pt idx="1">
                    <c:v>0.820464722647617</c:v>
                  </c:pt>
                  <c:pt idx="2">
                    <c:v>0.648689570439666</c:v>
                  </c:pt>
                  <c:pt idx="3">
                    <c:v>0.92653129642246</c:v>
                  </c:pt>
                  <c:pt idx="4">
                    <c:v>1.12462025549965</c:v>
                  </c:pt>
                </c:numCache>
              </c:numRef>
            </c:plus>
            <c:minus>
              <c:numRef>
                <c:f>'N-acetyl-glutamine'!$B$74:$F$74</c:f>
                <c:numCache>
                  <c:formatCode>General</c:formatCode>
                  <c:ptCount val="5"/>
                  <c:pt idx="0">
                    <c:v>0.323111698788022</c:v>
                  </c:pt>
                  <c:pt idx="1">
                    <c:v>0.820464722647617</c:v>
                  </c:pt>
                  <c:pt idx="2">
                    <c:v>0.648689570439666</c:v>
                  </c:pt>
                  <c:pt idx="3">
                    <c:v>0.92653129642246</c:v>
                  </c:pt>
                  <c:pt idx="4">
                    <c:v>1.12462025549965</c:v>
                  </c:pt>
                </c:numCache>
              </c:numRef>
            </c:minus>
          </c:errBars>
          <c:cat>
            <c:strRef>
              <c:f>'N-acetyl-glutamine'!$B$50:$F$50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'N-acetyl-glutamine'!$B$73:$F$73</c:f>
              <c:numCache>
                <c:formatCode>General</c:formatCode>
                <c:ptCount val="5"/>
                <c:pt idx="0">
                  <c:v>1.019469387290252</c:v>
                </c:pt>
                <c:pt idx="1">
                  <c:v>1.211366589570645</c:v>
                </c:pt>
                <c:pt idx="2">
                  <c:v>1.435256679081642</c:v>
                </c:pt>
                <c:pt idx="3" formatCode="0.00E+00">
                  <c:v>1.08837893912729</c:v>
                </c:pt>
                <c:pt idx="4">
                  <c:v>0.982589980248935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013128"/>
        <c:axId val="1750016760"/>
      </c:barChart>
      <c:catAx>
        <c:axId val="175001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750016760"/>
        <c:crosses val="autoZero"/>
        <c:auto val="1"/>
        <c:lblAlgn val="ctr"/>
        <c:lblOffset val="0"/>
        <c:noMultiLvlLbl val="0"/>
      </c:catAx>
      <c:valAx>
        <c:axId val="1750016760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500131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'N-acetyl-glutamine'!$A$51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'N-acetyl-glutamine'!$B$96:$F$96</c:f>
                <c:numCache>
                  <c:formatCode>General</c:formatCode>
                  <c:ptCount val="5"/>
                  <c:pt idx="0">
                    <c:v>0.096353486872658</c:v>
                  </c:pt>
                  <c:pt idx="1">
                    <c:v>0.287971546561666</c:v>
                  </c:pt>
                  <c:pt idx="2">
                    <c:v>0.518567714377346</c:v>
                  </c:pt>
                  <c:pt idx="3">
                    <c:v>0.385714309986461</c:v>
                  </c:pt>
                  <c:pt idx="4">
                    <c:v>0.632850746753179</c:v>
                  </c:pt>
                </c:numCache>
              </c:numRef>
            </c:plus>
            <c:minus>
              <c:numRef>
                <c:f>'N-acetyl-glutamine'!$B$96:$F$96</c:f>
                <c:numCache>
                  <c:formatCode>General</c:formatCode>
                  <c:ptCount val="5"/>
                  <c:pt idx="0">
                    <c:v>0.096353486872658</c:v>
                  </c:pt>
                  <c:pt idx="1">
                    <c:v>0.287971546561666</c:v>
                  </c:pt>
                  <c:pt idx="2">
                    <c:v>0.518567714377346</c:v>
                  </c:pt>
                  <c:pt idx="3">
                    <c:v>0.385714309986461</c:v>
                  </c:pt>
                  <c:pt idx="4">
                    <c:v>0.632850746753179</c:v>
                  </c:pt>
                </c:numCache>
              </c:numRef>
            </c:minus>
          </c:errBars>
          <c:cat>
            <c:strRef>
              <c:f>'N-acetyl-glutamine'!$B$50:$F$50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'N-acetyl-glutamine'!$B$95:$F$95</c:f>
              <c:numCache>
                <c:formatCode>General</c:formatCode>
                <c:ptCount val="5"/>
                <c:pt idx="0">
                  <c:v>1.097063070579682</c:v>
                </c:pt>
                <c:pt idx="1">
                  <c:v>1.046003086394357</c:v>
                </c:pt>
                <c:pt idx="2">
                  <c:v>0.969950425865725</c:v>
                </c:pt>
                <c:pt idx="3">
                  <c:v>1.116217735213992</c:v>
                </c:pt>
                <c:pt idx="4" formatCode="0.00E+00">
                  <c:v>1.249784261890686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616648"/>
        <c:axId val="1749619784"/>
      </c:barChart>
      <c:catAx>
        <c:axId val="174961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749619784"/>
        <c:crosses val="autoZero"/>
        <c:auto val="1"/>
        <c:lblAlgn val="ctr"/>
        <c:lblOffset val="0"/>
        <c:noMultiLvlLbl val="0"/>
      </c:catAx>
      <c:valAx>
        <c:axId val="1749619784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496166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'N-acetyl-glutamine'!$C$33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'N-acetyl-glutamine'!$C$43:$C$47</c:f>
                <c:numCache>
                  <c:formatCode>General</c:formatCode>
                  <c:ptCount val="5"/>
                  <c:pt idx="0">
                    <c:v>1.479969870424671</c:v>
                  </c:pt>
                  <c:pt idx="1">
                    <c:v>8.76712355253343</c:v>
                  </c:pt>
                  <c:pt idx="2">
                    <c:v>0.98770376535686</c:v>
                  </c:pt>
                  <c:pt idx="3">
                    <c:v>1.724371224855959</c:v>
                  </c:pt>
                  <c:pt idx="4">
                    <c:v>3.448772076934249</c:v>
                  </c:pt>
                </c:numCache>
              </c:numRef>
            </c:plus>
            <c:minus>
              <c:numRef>
                <c:f>'N-acetyl-glutamine'!$C$43:$C$47</c:f>
                <c:numCache>
                  <c:formatCode>General</c:formatCode>
                  <c:ptCount val="5"/>
                  <c:pt idx="0">
                    <c:v>1.479969870424671</c:v>
                  </c:pt>
                  <c:pt idx="1">
                    <c:v>8.76712355253343</c:v>
                  </c:pt>
                  <c:pt idx="2">
                    <c:v>0.98770376535686</c:v>
                  </c:pt>
                  <c:pt idx="3">
                    <c:v>1.724371224855959</c:v>
                  </c:pt>
                  <c:pt idx="4">
                    <c:v>3.448772076934249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'N-acetyl-glutamine'!$C$57:$C$62</c:f>
              <c:numCache>
                <c:formatCode>0</c:formatCode>
                <c:ptCount val="6"/>
                <c:pt idx="0">
                  <c:v>61.93024359062651</c:v>
                </c:pt>
                <c:pt idx="1">
                  <c:v>64.12811983644947</c:v>
                </c:pt>
                <c:pt idx="2">
                  <c:v>62.39396402646646</c:v>
                </c:pt>
                <c:pt idx="3">
                  <c:v>49.89005825993453</c:v>
                </c:pt>
                <c:pt idx="4">
                  <c:v>61.3206384211693</c:v>
                </c:pt>
                <c:pt idx="5" formatCode="General">
                  <c:v>61.95536396801877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'N-acetyl-glutamine'!$V$33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'N-acetyl-glutamine'!$V$41:$V$45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'N-acetyl-glutamine'!$V$57:$V$62</c:f>
              <c:numCache>
                <c:formatCode>0</c:formatCode>
                <c:ptCount val="6"/>
                <c:pt idx="0">
                  <c:v>38.06975640937352</c:v>
                </c:pt>
                <c:pt idx="1">
                  <c:v>35.87188016355054</c:v>
                </c:pt>
                <c:pt idx="2">
                  <c:v>37.60603597353354</c:v>
                </c:pt>
                <c:pt idx="3">
                  <c:v>50.1099417400655</c:v>
                </c:pt>
                <c:pt idx="4">
                  <c:v>38.67936157883071</c:v>
                </c:pt>
                <c:pt idx="5">
                  <c:v>38.04463603198123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594216"/>
        <c:axId val="1749554664"/>
      </c:scatterChart>
      <c:valAx>
        <c:axId val="174959421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49554664"/>
        <c:crosses val="autoZero"/>
        <c:crossBetween val="midCat"/>
      </c:valAx>
      <c:valAx>
        <c:axId val="174955466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495942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'N-acetyl-glutamine'!$C$33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'N-acetyl-glutamine'!$C$43:$C$47</c:f>
                <c:numCache>
                  <c:formatCode>General</c:formatCode>
                  <c:ptCount val="5"/>
                  <c:pt idx="0">
                    <c:v>1.479969870424671</c:v>
                  </c:pt>
                  <c:pt idx="1">
                    <c:v>8.76712355253343</c:v>
                  </c:pt>
                  <c:pt idx="2">
                    <c:v>0.98770376535686</c:v>
                  </c:pt>
                  <c:pt idx="3">
                    <c:v>1.724371224855959</c:v>
                  </c:pt>
                  <c:pt idx="4">
                    <c:v>3.448772076934249</c:v>
                  </c:pt>
                </c:numCache>
              </c:numRef>
            </c:plus>
            <c:minus>
              <c:numRef>
                <c:f>'N-acetyl-glutamine'!$C$43:$C$47</c:f>
                <c:numCache>
                  <c:formatCode>General</c:formatCode>
                  <c:ptCount val="5"/>
                  <c:pt idx="0">
                    <c:v>1.479969870424671</c:v>
                  </c:pt>
                  <c:pt idx="1">
                    <c:v>8.76712355253343</c:v>
                  </c:pt>
                  <c:pt idx="2">
                    <c:v>0.98770376535686</c:v>
                  </c:pt>
                  <c:pt idx="3">
                    <c:v>1.724371224855959</c:v>
                  </c:pt>
                  <c:pt idx="4">
                    <c:v>3.448772076934249</c:v>
                  </c:pt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'N-acetyl-glutamine'!$C$79:$C$84</c:f>
              <c:numCache>
                <c:formatCode>0</c:formatCode>
                <c:ptCount val="6"/>
                <c:pt idx="0">
                  <c:v>73.6636302932474</c:v>
                </c:pt>
                <c:pt idx="1">
                  <c:v>82.36119604077903</c:v>
                </c:pt>
                <c:pt idx="2">
                  <c:v>72.19714644606844</c:v>
                </c:pt>
                <c:pt idx="3">
                  <c:v>69.8004391551256</c:v>
                </c:pt>
                <c:pt idx="4">
                  <c:v>74.37951916777634</c:v>
                </c:pt>
                <c:pt idx="5" formatCode="General">
                  <c:v>74.11202541699015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'N-acetyl-glutamine'!$V$33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'N-acetyl-glutamine'!$V$41:$V$45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'N-acetyl-glutamine'!$V$41:$V$45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'N-acetyl-glutamine'!$B$34:$B$39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'N-acetyl-glutamine'!$V$79:$V$84</c:f>
              <c:numCache>
                <c:formatCode>0</c:formatCode>
                <c:ptCount val="6"/>
                <c:pt idx="0">
                  <c:v>26.33636970675258</c:v>
                </c:pt>
                <c:pt idx="1">
                  <c:v>17.63880395922096</c:v>
                </c:pt>
                <c:pt idx="2">
                  <c:v>27.80285355393156</c:v>
                </c:pt>
                <c:pt idx="3">
                  <c:v>30.1995608448744</c:v>
                </c:pt>
                <c:pt idx="4">
                  <c:v>25.62048083222366</c:v>
                </c:pt>
                <c:pt idx="5">
                  <c:v>25.88797458300986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517656"/>
        <c:axId val="1749512968"/>
      </c:scatterChart>
      <c:valAx>
        <c:axId val="174951765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49512968"/>
        <c:crosses val="autoZero"/>
        <c:crossBetween val="midCat"/>
      </c:valAx>
      <c:valAx>
        <c:axId val="174951296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49517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'N-acetyl-glucosamine-1-6-ph'!$C$33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'N-acetyl-glucosamine-1-6-ph'!$C$43:$C$48</c:f>
                <c:numCache>
                  <c:formatCode>General</c:formatCode>
                  <c:ptCount val="6"/>
                  <c:pt idx="0">
                    <c:v>0.579662135433836</c:v>
                  </c:pt>
                  <c:pt idx="1">
                    <c:v>6.349728018613536</c:v>
                  </c:pt>
                  <c:pt idx="2">
                    <c:v>14.56225963876524</c:v>
                  </c:pt>
                  <c:pt idx="3">
                    <c:v>10.8830453045079</c:v>
                  </c:pt>
                  <c:pt idx="4">
                    <c:v>14.04878817347854</c:v>
                  </c:pt>
                  <c:pt idx="5">
                    <c:v>2.867851400944414</c:v>
                  </c:pt>
                </c:numCache>
              </c:numRef>
            </c:plus>
            <c:minus>
              <c:numRef>
                <c:f>'N-acetyl-glucosamine-1-6-ph'!$C$43:$C$48</c:f>
                <c:numCache>
                  <c:formatCode>General</c:formatCode>
                  <c:ptCount val="6"/>
                  <c:pt idx="0">
                    <c:v>0.579662135433836</c:v>
                  </c:pt>
                  <c:pt idx="1">
                    <c:v>6.349728018613536</c:v>
                  </c:pt>
                  <c:pt idx="2">
                    <c:v>14.56225963876524</c:v>
                  </c:pt>
                  <c:pt idx="3">
                    <c:v>10.8830453045079</c:v>
                  </c:pt>
                  <c:pt idx="4">
                    <c:v>14.04878817347854</c:v>
                  </c:pt>
                  <c:pt idx="5">
                    <c:v>2.867851400944414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'N-acetyl-glucosamine-1-6-ph'!$C$34:$C$39</c:f>
              <c:numCache>
                <c:formatCode>0</c:formatCode>
                <c:ptCount val="6"/>
                <c:pt idx="0">
                  <c:v>98.9125658333228</c:v>
                </c:pt>
                <c:pt idx="1">
                  <c:v>74.62577978212551</c:v>
                </c:pt>
                <c:pt idx="2">
                  <c:v>87.38320639217055</c:v>
                </c:pt>
                <c:pt idx="3">
                  <c:v>79.40802489956965</c:v>
                </c:pt>
                <c:pt idx="4">
                  <c:v>78.81606622370848</c:v>
                </c:pt>
                <c:pt idx="5" formatCode="General">
                  <c:v>64.29312849988558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'N-acetyl-glucosamine-1-6-ph'!$D$33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'N-acetyl-glucosamine-1-6-ph'!$D$43:$D$48</c:f>
                <c:numCache>
                  <c:formatCode>General</c:formatCode>
                  <c:ptCount val="6"/>
                  <c:pt idx="0">
                    <c:v>0.579662135433826</c:v>
                  </c:pt>
                  <c:pt idx="1">
                    <c:v>6.34972801861355</c:v>
                  </c:pt>
                  <c:pt idx="2">
                    <c:v>14.56225963876518</c:v>
                  </c:pt>
                  <c:pt idx="3">
                    <c:v>10.88304530450801</c:v>
                  </c:pt>
                  <c:pt idx="4">
                    <c:v>14.04878817347846</c:v>
                  </c:pt>
                  <c:pt idx="5">
                    <c:v>2.867851400944415</c:v>
                  </c:pt>
                </c:numCache>
              </c:numRef>
            </c:plus>
            <c:minus>
              <c:numRef>
                <c:f>'N-acetyl-glucosamine-1-6-ph'!$D$43:$D$48</c:f>
                <c:numCache>
                  <c:formatCode>General</c:formatCode>
                  <c:ptCount val="6"/>
                  <c:pt idx="0">
                    <c:v>0.579662135433826</c:v>
                  </c:pt>
                  <c:pt idx="1">
                    <c:v>6.34972801861355</c:v>
                  </c:pt>
                  <c:pt idx="2">
                    <c:v>14.56225963876518</c:v>
                  </c:pt>
                  <c:pt idx="3">
                    <c:v>10.88304530450801</c:v>
                  </c:pt>
                  <c:pt idx="4">
                    <c:v>14.04878817347846</c:v>
                  </c:pt>
                  <c:pt idx="5">
                    <c:v>2.867851400944415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'N-acetyl-glucosamine-1-6-ph'!$D$34:$D$39</c:f>
              <c:numCache>
                <c:formatCode>0</c:formatCode>
                <c:ptCount val="6"/>
                <c:pt idx="0">
                  <c:v>1.08743416667718</c:v>
                </c:pt>
                <c:pt idx="1">
                  <c:v>25.37422021787451</c:v>
                </c:pt>
                <c:pt idx="2">
                  <c:v>12.61679360782946</c:v>
                </c:pt>
                <c:pt idx="3">
                  <c:v>20.59197510043034</c:v>
                </c:pt>
                <c:pt idx="4">
                  <c:v>21.18393377629153</c:v>
                </c:pt>
                <c:pt idx="5" formatCode="General">
                  <c:v>35.70687150011442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'N-acetyl-glucosamine-1-6-ph'!$E$33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'N-acetyl-glucosamine-1-6-ph'!$E$43:$E$48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'N-acetyl-glucosamine-1-6-ph'!$E$34:$E$39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'N-acetyl-glucosamine-1-6-ph'!$F$33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'N-acetyl-glucosamine-1-6-ph'!$F$43:$F$48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'N-acetyl-glucosamine-1-6-ph'!$G$33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'N-acetyl-glucosamine-1-6-ph'!$G$43:$G$48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'N-acetyl-glucosamine-1-6-ph'!$H$33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'N-acetyl-glucosamine-1-6-ph'!$I$33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'N-acetyl-glucosamine-1-6-ph'!$J$33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'N-acetyl-glucosamine-1-6-ph'!$K$33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'N-acetyl-glucosamine-1-6-ph'!$L$33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'N-acetyl-glucosamine-1-6-ph'!$M$33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'N-acetyl-glucosamine-1-6-ph'!$N$33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'N-acetyl-glucosamine-1-6-ph'!$O$33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'N-acetyl-glucosamine-1-6-ph'!$P$33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'N-acetyl-glucosamine-1-6-ph'!$Q$33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'N-acetyl-glucosamine-1-6-ph'!$R$33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'N-acetyl-glucosamine-1-6-ph'!$S$33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250824"/>
        <c:axId val="1749256344"/>
      </c:scatterChart>
      <c:valAx>
        <c:axId val="174925082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49256344"/>
        <c:crosses val="autoZero"/>
        <c:crossBetween val="midCat"/>
      </c:valAx>
      <c:valAx>
        <c:axId val="174925634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492508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valine!$B$52:$F$52</c:f>
                <c:numCache>
                  <c:formatCode>General</c:formatCode>
                  <c:ptCount val="5"/>
                  <c:pt idx="0">
                    <c:v>0.3428554615473</c:v>
                  </c:pt>
                  <c:pt idx="1">
                    <c:v>0.46113978199846</c:v>
                  </c:pt>
                  <c:pt idx="2">
                    <c:v>0.41005517339464</c:v>
                  </c:pt>
                  <c:pt idx="3">
                    <c:v>0.207787186070714</c:v>
                  </c:pt>
                  <c:pt idx="4">
                    <c:v>0.18440602629375</c:v>
                  </c:pt>
                </c:numCache>
              </c:numRef>
            </c:plus>
            <c:minus>
              <c:numRef>
                <c:f>valine!$B$52:$F$52</c:f>
                <c:numCache>
                  <c:formatCode>General</c:formatCode>
                  <c:ptCount val="5"/>
                  <c:pt idx="0">
                    <c:v>0.3428554615473</c:v>
                  </c:pt>
                  <c:pt idx="1">
                    <c:v>0.46113978199846</c:v>
                  </c:pt>
                  <c:pt idx="2">
                    <c:v>0.41005517339464</c:v>
                  </c:pt>
                  <c:pt idx="3">
                    <c:v>0.207787186070714</c:v>
                  </c:pt>
                  <c:pt idx="4">
                    <c:v>0.18440602629375</c:v>
                  </c:pt>
                </c:numCache>
              </c:numRef>
            </c:minus>
          </c:errBars>
          <c:cat>
            <c:strRef>
              <c:f>valine!$B$50:$F$50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valine!$B$51:$F$51</c:f>
              <c:numCache>
                <c:formatCode>General</c:formatCode>
                <c:ptCount val="5"/>
                <c:pt idx="0">
                  <c:v>0.584748951988176</c:v>
                </c:pt>
                <c:pt idx="1">
                  <c:v>0.753777481744552</c:v>
                </c:pt>
                <c:pt idx="2">
                  <c:v>1.355635884950866</c:v>
                </c:pt>
                <c:pt idx="3">
                  <c:v>0.824482516286254</c:v>
                </c:pt>
                <c:pt idx="4">
                  <c:v>0.672731852009038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708632"/>
        <c:axId val="1739562392"/>
      </c:barChart>
      <c:catAx>
        <c:axId val="173870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739562392"/>
        <c:crosses val="autoZero"/>
        <c:auto val="1"/>
        <c:lblAlgn val="ctr"/>
        <c:lblOffset val="0"/>
        <c:noMultiLvlLbl val="0"/>
      </c:catAx>
      <c:valAx>
        <c:axId val="1739562392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387086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'N-acetyl-glucosamine-1-6-ph'!$A$51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'N-acetyl-glucosamine-1-6-ph'!$B$52:$F$52</c:f>
                <c:numCache>
                  <c:formatCode>General</c:formatCode>
                  <c:ptCount val="5"/>
                  <c:pt idx="0">
                    <c:v>0.223355974557153</c:v>
                  </c:pt>
                  <c:pt idx="1">
                    <c:v>0.683963656593779</c:v>
                  </c:pt>
                  <c:pt idx="2">
                    <c:v>0.25336937384323</c:v>
                  </c:pt>
                  <c:pt idx="3">
                    <c:v>0.0541128669079687</c:v>
                  </c:pt>
                  <c:pt idx="4">
                    <c:v>0.260437466406204</c:v>
                  </c:pt>
                </c:numCache>
              </c:numRef>
            </c:plus>
            <c:minus>
              <c:numRef>
                <c:f>'N-acetyl-glucosamine-1-6-ph'!$B$52:$F$52</c:f>
                <c:numCache>
                  <c:formatCode>General</c:formatCode>
                  <c:ptCount val="5"/>
                  <c:pt idx="0">
                    <c:v>0.223355974557153</c:v>
                  </c:pt>
                  <c:pt idx="1">
                    <c:v>0.683963656593779</c:v>
                  </c:pt>
                  <c:pt idx="2">
                    <c:v>0.25336937384323</c:v>
                  </c:pt>
                  <c:pt idx="3">
                    <c:v>0.0541128669079687</c:v>
                  </c:pt>
                  <c:pt idx="4">
                    <c:v>0.260437466406204</c:v>
                  </c:pt>
                </c:numCache>
              </c:numRef>
            </c:minus>
          </c:errBars>
          <c:cat>
            <c:strRef>
              <c:f>'N-acetyl-glucosamine-1-6-ph'!$B$50:$F$50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'N-acetyl-glucosamine-1-6-ph'!$B$51:$F$51</c:f>
              <c:numCache>
                <c:formatCode>General</c:formatCode>
                <c:ptCount val="5"/>
                <c:pt idx="0">
                  <c:v>0.521336600224391</c:v>
                </c:pt>
                <c:pt idx="1">
                  <c:v>0.955702162758217</c:v>
                </c:pt>
                <c:pt idx="2">
                  <c:v>0.642882798348624</c:v>
                </c:pt>
                <c:pt idx="3">
                  <c:v>1.180532877510247</c:v>
                </c:pt>
                <c:pt idx="4">
                  <c:v>0.766288670926755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421656"/>
        <c:axId val="1749427112"/>
      </c:barChart>
      <c:catAx>
        <c:axId val="174942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749427112"/>
        <c:crosses val="autoZero"/>
        <c:auto val="1"/>
        <c:lblAlgn val="ctr"/>
        <c:lblOffset val="0"/>
        <c:noMultiLvlLbl val="0"/>
      </c:catAx>
      <c:valAx>
        <c:axId val="1749427112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494216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'N-acetyl-glucosamine-1-6-ph'!$C$33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'N-acetyl-glucosamine-1-6-ph'!$C$43:$C$47</c:f>
                <c:numCache>
                  <c:formatCode>General</c:formatCode>
                  <c:ptCount val="5"/>
                  <c:pt idx="0">
                    <c:v>0.579662135433836</c:v>
                  </c:pt>
                  <c:pt idx="1">
                    <c:v>6.349728018613536</c:v>
                  </c:pt>
                  <c:pt idx="2">
                    <c:v>14.56225963876524</c:v>
                  </c:pt>
                  <c:pt idx="3">
                    <c:v>10.8830453045079</c:v>
                  </c:pt>
                  <c:pt idx="4">
                    <c:v>14.04878817347854</c:v>
                  </c:pt>
                </c:numCache>
              </c:numRef>
            </c:plus>
            <c:minus>
              <c:numRef>
                <c:f>'N-acetyl-glucosamine-1-6-ph'!$C$43:$C$47</c:f>
                <c:numCache>
                  <c:formatCode>General</c:formatCode>
                  <c:ptCount val="5"/>
                  <c:pt idx="0">
                    <c:v>0.579662135433836</c:v>
                  </c:pt>
                  <c:pt idx="1">
                    <c:v>6.349728018613536</c:v>
                  </c:pt>
                  <c:pt idx="2">
                    <c:v>14.56225963876524</c:v>
                  </c:pt>
                  <c:pt idx="3">
                    <c:v>10.8830453045079</c:v>
                  </c:pt>
                  <c:pt idx="4">
                    <c:v>14.04878817347854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'N-acetyl-glucosamine-1-6-ph'!$C$34:$C$39</c:f>
              <c:numCache>
                <c:formatCode>0</c:formatCode>
                <c:ptCount val="6"/>
                <c:pt idx="0">
                  <c:v>98.9125658333228</c:v>
                </c:pt>
                <c:pt idx="1">
                  <c:v>74.62577978212551</c:v>
                </c:pt>
                <c:pt idx="2">
                  <c:v>87.38320639217055</c:v>
                </c:pt>
                <c:pt idx="3">
                  <c:v>79.40802489956965</c:v>
                </c:pt>
                <c:pt idx="4">
                  <c:v>78.81606622370848</c:v>
                </c:pt>
                <c:pt idx="5" formatCode="General">
                  <c:v>64.29312849988558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'N-acetyl-glucosamine-1-6-ph'!$V$33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'N-acetyl-glucosamine-1-6-ph'!$V$41:$V$45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'N-acetyl-glucosamine-1-6-ph'!$V$34:$V$39</c:f>
              <c:numCache>
                <c:formatCode>0</c:formatCode>
                <c:ptCount val="6"/>
                <c:pt idx="0">
                  <c:v>1.08743416667718</c:v>
                </c:pt>
                <c:pt idx="1">
                  <c:v>25.37422021787451</c:v>
                </c:pt>
                <c:pt idx="2">
                  <c:v>12.61679360782946</c:v>
                </c:pt>
                <c:pt idx="3">
                  <c:v>20.59197510043034</c:v>
                </c:pt>
                <c:pt idx="4">
                  <c:v>21.18393377629153</c:v>
                </c:pt>
                <c:pt idx="5">
                  <c:v>35.70687150011442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222712"/>
        <c:axId val="1749228328"/>
      </c:scatterChart>
      <c:valAx>
        <c:axId val="174922271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49228328"/>
        <c:crosses val="autoZero"/>
        <c:crossBetween val="midCat"/>
      </c:valAx>
      <c:valAx>
        <c:axId val="174922832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492227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'N-acetyl-glucosamine-1-6-ph'!$C$56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'N-acetyl-glucosamine-1-6-ph'!$C$65:$C$70</c:f>
                <c:numCache>
                  <c:formatCode>General</c:formatCode>
                  <c:ptCount val="6"/>
                  <c:pt idx="0">
                    <c:v>3.175993928721653</c:v>
                  </c:pt>
                  <c:pt idx="1">
                    <c:v>8.29468483292238</c:v>
                  </c:pt>
                  <c:pt idx="2">
                    <c:v>6.05983821635111</c:v>
                  </c:pt>
                  <c:pt idx="3">
                    <c:v>0.0</c:v>
                  </c:pt>
                  <c:pt idx="4">
                    <c:v>0.950980165301802</c:v>
                  </c:pt>
                  <c:pt idx="5">
                    <c:v>1.924569757982796</c:v>
                  </c:pt>
                </c:numCache>
              </c:numRef>
            </c:plus>
            <c:minus>
              <c:numRef>
                <c:f>'N-acetyl-glucosamine-1-6-ph'!$C$65:$C$70</c:f>
                <c:numCache>
                  <c:formatCode>General</c:formatCode>
                  <c:ptCount val="6"/>
                  <c:pt idx="0">
                    <c:v>3.175993928721653</c:v>
                  </c:pt>
                  <c:pt idx="1">
                    <c:v>8.29468483292238</c:v>
                  </c:pt>
                  <c:pt idx="2">
                    <c:v>6.05983821635111</c:v>
                  </c:pt>
                  <c:pt idx="3">
                    <c:v>0.0</c:v>
                  </c:pt>
                  <c:pt idx="4">
                    <c:v>0.950980165301802</c:v>
                  </c:pt>
                  <c:pt idx="5">
                    <c:v>1.924569757982796</c:v>
                  </c:pt>
                </c:numCache>
              </c:numRef>
            </c:minus>
          </c:errBars>
          <c:xVal>
            <c:numRef>
              <c:f>'N-acetyl-glucosamine-1-6-ph'!$B$57:$B$62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'N-acetyl-glucosamine-1-6-ph'!$C$57:$C$62</c:f>
              <c:numCache>
                <c:formatCode>0</c:formatCode>
                <c:ptCount val="6"/>
                <c:pt idx="0">
                  <c:v>97.92281338785714</c:v>
                </c:pt>
                <c:pt idx="1">
                  <c:v>95.8381377632606</c:v>
                </c:pt>
                <c:pt idx="2">
                  <c:v>95.7587801477992</c:v>
                </c:pt>
                <c:pt idx="3">
                  <c:v>100.0</c:v>
                </c:pt>
                <c:pt idx="4">
                  <c:v>99.17961134317895</c:v>
                </c:pt>
                <c:pt idx="5" formatCode="General">
                  <c:v>93.77780152335541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'N-acetyl-glucosamine-1-6-ph'!$D$56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'N-acetyl-glucosamine-1-6-ph'!$D$65:$D$70</c:f>
                <c:numCache>
                  <c:formatCode>General</c:formatCode>
                  <c:ptCount val="6"/>
                  <c:pt idx="0">
                    <c:v>3.175993928721652</c:v>
                  </c:pt>
                  <c:pt idx="1">
                    <c:v>8.29468483292239</c:v>
                  </c:pt>
                  <c:pt idx="2">
                    <c:v>6.059838216351107</c:v>
                  </c:pt>
                  <c:pt idx="3">
                    <c:v>0.0</c:v>
                  </c:pt>
                  <c:pt idx="4">
                    <c:v>0.950980165301806</c:v>
                  </c:pt>
                  <c:pt idx="5">
                    <c:v>1.924569757982786</c:v>
                  </c:pt>
                </c:numCache>
              </c:numRef>
            </c:plus>
            <c:minus>
              <c:numRef>
                <c:f>'N-acetyl-glucosamine-1-6-ph'!$D$65:$D$70</c:f>
                <c:numCache>
                  <c:formatCode>General</c:formatCode>
                  <c:ptCount val="6"/>
                  <c:pt idx="0">
                    <c:v>3.175993928721652</c:v>
                  </c:pt>
                  <c:pt idx="1">
                    <c:v>8.29468483292239</c:v>
                  </c:pt>
                  <c:pt idx="2">
                    <c:v>6.059838216351107</c:v>
                  </c:pt>
                  <c:pt idx="3">
                    <c:v>0.0</c:v>
                  </c:pt>
                  <c:pt idx="4">
                    <c:v>0.950980165301806</c:v>
                  </c:pt>
                  <c:pt idx="5">
                    <c:v>1.924569757982786</c:v>
                  </c:pt>
                </c:numCache>
              </c:numRef>
            </c:minus>
          </c:errBars>
          <c:xVal>
            <c:numRef>
              <c:f>'N-acetyl-glucosamine-1-6-ph'!$B$57:$B$62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'N-acetyl-glucosamine-1-6-ph'!$D$57:$D$62</c:f>
              <c:numCache>
                <c:formatCode>0</c:formatCode>
                <c:ptCount val="6"/>
                <c:pt idx="0">
                  <c:v>2.077186612142848</c:v>
                </c:pt>
                <c:pt idx="1">
                  <c:v>4.161862236739391</c:v>
                </c:pt>
                <c:pt idx="2">
                  <c:v>4.241219852200804</c:v>
                </c:pt>
                <c:pt idx="3">
                  <c:v>0.0</c:v>
                </c:pt>
                <c:pt idx="4">
                  <c:v>0.82038865682106</c:v>
                </c:pt>
                <c:pt idx="5" formatCode="General">
                  <c:v>6.222198476644582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'N-acetyl-glucosamine-1-6-ph'!$E$56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'N-acetyl-glucosamine-1-6-ph'!$E$65:$E$70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'N-acetyl-glucosamine-1-6-ph'!$B$57:$B$62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'N-acetyl-glucosamine-1-6-ph'!$E$57:$E$62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'N-acetyl-glucosamine-1-6-ph'!$F$56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'N-acetyl-glucosamine-1-6-ph'!$F$65:$F$70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'N-acetyl-glucosamine-1-6-ph'!$B$57:$B$62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'N-acetyl-glucosamine-1-6-ph'!$G$33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'N-acetyl-glucosamine-1-6-ph'!$G$65:$G$70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'N-acetyl-glucosamine-1-6-ph'!$H$33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'N-acetyl-glucosamine-1-6-ph'!$I$33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'N-acetyl-glucosamine-1-6-ph'!$J$33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'N-acetyl-glucosamine-1-6-ph'!$K$33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'N-acetyl-glucosamine-1-6-ph'!$L$33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'N-acetyl-glucosamine-1-6-ph'!$M$33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'N-acetyl-glucosamine-1-6-ph'!$N$33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'N-acetyl-glucosamine-1-6-ph'!$O$33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'N-acetyl-glucosamine-1-6-ph'!$P$33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'N-acetyl-glucosamine-1-6-ph'!$Q$33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'N-acetyl-glucosamine-1-6-ph'!$R$33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'N-acetyl-glucosamine-1-6-ph'!$S$33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191112"/>
        <c:axId val="1729060648"/>
      </c:scatterChart>
      <c:valAx>
        <c:axId val="174919111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29060648"/>
        <c:crosses val="autoZero"/>
        <c:crossBetween val="midCat"/>
      </c:valAx>
      <c:valAx>
        <c:axId val="172906064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491911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'N-acetyl-glucosamine-1-6-ph'!$C$33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'N-acetyl-glucosamine-1-6-ph'!$C$87:$C$92</c:f>
                <c:numCache>
                  <c:formatCode>General</c:formatCode>
                  <c:ptCount val="6"/>
                  <c:pt idx="0">
                    <c:v>2.69311492241791</c:v>
                  </c:pt>
                  <c:pt idx="1">
                    <c:v>3.099535824448851</c:v>
                  </c:pt>
                  <c:pt idx="2">
                    <c:v>0.0</c:v>
                  </c:pt>
                  <c:pt idx="3">
                    <c:v>8.84748079197078</c:v>
                  </c:pt>
                  <c:pt idx="4">
                    <c:v>1.539088968205042</c:v>
                  </c:pt>
                  <c:pt idx="5">
                    <c:v>6.41397647198231</c:v>
                  </c:pt>
                </c:numCache>
              </c:numRef>
            </c:plus>
            <c:minus>
              <c:numRef>
                <c:f>'N-acetyl-glucosamine-1-6-ph'!$C$87:$C$92</c:f>
                <c:numCache>
                  <c:formatCode>General</c:formatCode>
                  <c:ptCount val="6"/>
                  <c:pt idx="0">
                    <c:v>2.69311492241791</c:v>
                  </c:pt>
                  <c:pt idx="1">
                    <c:v>3.099535824448851</c:v>
                  </c:pt>
                  <c:pt idx="2">
                    <c:v>0.0</c:v>
                  </c:pt>
                  <c:pt idx="3">
                    <c:v>8.84748079197078</c:v>
                  </c:pt>
                  <c:pt idx="4">
                    <c:v>1.539088968205042</c:v>
                  </c:pt>
                  <c:pt idx="5">
                    <c:v>6.41397647198231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'N-acetyl-glucosamine-1-6-ph'!$C$79:$C$84</c:f>
              <c:numCache>
                <c:formatCode>0</c:formatCode>
                <c:ptCount val="6"/>
                <c:pt idx="0">
                  <c:v>98.64895196850971</c:v>
                </c:pt>
                <c:pt idx="1">
                  <c:v>98.16345014896221</c:v>
                </c:pt>
                <c:pt idx="2">
                  <c:v>100.0</c:v>
                </c:pt>
                <c:pt idx="3">
                  <c:v>96.86894722164534</c:v>
                </c:pt>
                <c:pt idx="4">
                  <c:v>98.8423532491304</c:v>
                </c:pt>
                <c:pt idx="5" formatCode="General">
                  <c:v>95.401775785352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'N-acetyl-glucosamine-1-6-ph'!$D$33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'N-acetyl-glucosamine-1-6-ph'!$D$87:$D$92</c:f>
                <c:numCache>
                  <c:formatCode>General</c:formatCode>
                  <c:ptCount val="6"/>
                  <c:pt idx="0">
                    <c:v>2.693114922417918</c:v>
                  </c:pt>
                  <c:pt idx="1">
                    <c:v>3.099535824448857</c:v>
                  </c:pt>
                  <c:pt idx="2">
                    <c:v>0.0</c:v>
                  </c:pt>
                  <c:pt idx="3">
                    <c:v>8.847480791970778</c:v>
                  </c:pt>
                  <c:pt idx="4">
                    <c:v>1.539088968205045</c:v>
                  </c:pt>
                  <c:pt idx="5">
                    <c:v>6.413976471982305</c:v>
                  </c:pt>
                </c:numCache>
              </c:numRef>
            </c:plus>
            <c:minus>
              <c:numRef>
                <c:f>'N-acetyl-glucosamine-1-6-ph'!$D$87:$D$92</c:f>
                <c:numCache>
                  <c:formatCode>General</c:formatCode>
                  <c:ptCount val="6"/>
                  <c:pt idx="0">
                    <c:v>2.693114922417918</c:v>
                  </c:pt>
                  <c:pt idx="1">
                    <c:v>3.099535824448857</c:v>
                  </c:pt>
                  <c:pt idx="2">
                    <c:v>0.0</c:v>
                  </c:pt>
                  <c:pt idx="3">
                    <c:v>8.847480791970778</c:v>
                  </c:pt>
                  <c:pt idx="4">
                    <c:v>1.539088968205045</c:v>
                  </c:pt>
                  <c:pt idx="5">
                    <c:v>6.413976471982305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'N-acetyl-glucosamine-1-6-ph'!$D$79:$D$84</c:f>
              <c:numCache>
                <c:formatCode>0</c:formatCode>
                <c:ptCount val="6"/>
                <c:pt idx="0">
                  <c:v>1.35104803149029</c:v>
                </c:pt>
                <c:pt idx="1">
                  <c:v>1.8365498510378</c:v>
                </c:pt>
                <c:pt idx="2">
                  <c:v>0.0</c:v>
                </c:pt>
                <c:pt idx="3">
                  <c:v>3.131052778354646</c:v>
                </c:pt>
                <c:pt idx="4">
                  <c:v>1.157646750869608</c:v>
                </c:pt>
                <c:pt idx="5" formatCode="General">
                  <c:v>4.598224214648003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'N-acetyl-glucosamine-1-6-ph'!$E$33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'N-acetyl-glucosamine-1-6-ph'!$E$87:$E$92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'N-acetyl-glucosamine-1-6-ph'!$E$65:$E$70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'N-acetyl-glucosamine-1-6-ph'!$E$79:$E$84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'N-acetyl-glucosamine-1-6-ph'!$F$33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'N-acetyl-glucosamine-1-6-ph'!$F$87:$F$92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'N-acetyl-glucosamine-1-6-ph'!$G$33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'N-acetyl-glucosamine-1-6-ph'!$G$87:$G$92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'N-acetyl-glucosamine-1-6-ph'!$H$33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'N-acetyl-glucosamine-1-6-ph'!$I$33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'N-acetyl-glucosamine-1-6-ph'!$J$33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'N-acetyl-glucosamine-1-6-ph'!$K$33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'N-acetyl-glucosamine-1-6-ph'!$L$33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'N-acetyl-glucosamine-1-6-ph'!$M$33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'N-acetyl-glucosamine-1-6-ph'!$N$33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'N-acetyl-glucosamine-1-6-ph'!$O$33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'N-acetyl-glucosamine-1-6-ph'!$P$33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'N-acetyl-glucosamine-1-6-ph'!$Q$33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'N-acetyl-glucosamine-1-6-ph'!$R$33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'N-acetyl-glucosamine-1-6-ph'!$S$33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'N-acetyl-glucosamine-1-6-ph'!$S$43:$S$47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864184"/>
        <c:axId val="1728861112"/>
      </c:scatterChart>
      <c:valAx>
        <c:axId val="172886418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28861112"/>
        <c:crosses val="autoZero"/>
        <c:crossBetween val="midCat"/>
      </c:valAx>
      <c:valAx>
        <c:axId val="172886111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288641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'N-acetyl-glucosamine-1-6-ph'!$A$73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'N-acetyl-glucosamine-1-6-ph'!$B$74:$F$74</c:f>
                <c:numCache>
                  <c:formatCode>General</c:formatCode>
                  <c:ptCount val="5"/>
                  <c:pt idx="0">
                    <c:v>0.618174180411464</c:v>
                  </c:pt>
                  <c:pt idx="1">
                    <c:v>0.506196709821092</c:v>
                  </c:pt>
                  <c:pt idx="2">
                    <c:v>0.167637396724779</c:v>
                  </c:pt>
                  <c:pt idx="3">
                    <c:v>1.590167141200837</c:v>
                  </c:pt>
                  <c:pt idx="4">
                    <c:v>0.417155807473819</c:v>
                  </c:pt>
                </c:numCache>
              </c:numRef>
            </c:plus>
            <c:minus>
              <c:numRef>
                <c:f>'N-acetyl-glucosamine-1-6-ph'!$B$74:$F$74</c:f>
                <c:numCache>
                  <c:formatCode>General</c:formatCode>
                  <c:ptCount val="5"/>
                  <c:pt idx="0">
                    <c:v>0.618174180411464</c:v>
                  </c:pt>
                  <c:pt idx="1">
                    <c:v>0.506196709821092</c:v>
                  </c:pt>
                  <c:pt idx="2">
                    <c:v>0.167637396724779</c:v>
                  </c:pt>
                  <c:pt idx="3">
                    <c:v>1.590167141200837</c:v>
                  </c:pt>
                  <c:pt idx="4">
                    <c:v>0.417155807473819</c:v>
                  </c:pt>
                </c:numCache>
              </c:numRef>
            </c:minus>
          </c:errBars>
          <c:cat>
            <c:strRef>
              <c:f>'N-acetyl-glucosamine-1-6-ph'!$B$50:$F$50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'N-acetyl-glucosamine-1-6-ph'!$B$73:$F$73</c:f>
              <c:numCache>
                <c:formatCode>General</c:formatCode>
                <c:ptCount val="5"/>
                <c:pt idx="0">
                  <c:v>0.870144965325762</c:v>
                </c:pt>
                <c:pt idx="1">
                  <c:v>0.591040199496985</c:v>
                </c:pt>
                <c:pt idx="2">
                  <c:v>0.705603673647563</c:v>
                </c:pt>
                <c:pt idx="3" formatCode="0.00E+00">
                  <c:v>1.208154780350611</c:v>
                </c:pt>
                <c:pt idx="4">
                  <c:v>0.478520643812686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073032"/>
        <c:axId val="1749082504"/>
      </c:barChart>
      <c:catAx>
        <c:axId val="174907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749082504"/>
        <c:crosses val="autoZero"/>
        <c:auto val="1"/>
        <c:lblAlgn val="ctr"/>
        <c:lblOffset val="0"/>
        <c:noMultiLvlLbl val="0"/>
      </c:catAx>
      <c:valAx>
        <c:axId val="1749082504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490730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'N-acetyl-glucosamine-1-6-ph'!$A$51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'N-acetyl-glucosamine-1-6-ph'!$B$96:$F$96</c:f>
                <c:numCache>
                  <c:formatCode>General</c:formatCode>
                  <c:ptCount val="5"/>
                  <c:pt idx="0">
                    <c:v>0.806394349517105</c:v>
                  </c:pt>
                  <c:pt idx="1">
                    <c:v>0.55793028515891</c:v>
                  </c:pt>
                  <c:pt idx="2">
                    <c:v>0.226668897671417</c:v>
                  </c:pt>
                  <c:pt idx="3">
                    <c:v>0.419282474726931</c:v>
                  </c:pt>
                  <c:pt idx="4">
                    <c:v>0.17163310038762</c:v>
                  </c:pt>
                </c:numCache>
              </c:numRef>
            </c:plus>
            <c:minus>
              <c:numRef>
                <c:f>'N-acetyl-glucosamine-1-6-ph'!$B$96:$F$96</c:f>
                <c:numCache>
                  <c:formatCode>General</c:formatCode>
                  <c:ptCount val="5"/>
                  <c:pt idx="0">
                    <c:v>0.806394349517105</c:v>
                  </c:pt>
                  <c:pt idx="1">
                    <c:v>0.55793028515891</c:v>
                  </c:pt>
                  <c:pt idx="2">
                    <c:v>0.226668897671417</c:v>
                  </c:pt>
                  <c:pt idx="3">
                    <c:v>0.419282474726931</c:v>
                  </c:pt>
                  <c:pt idx="4">
                    <c:v>0.17163310038762</c:v>
                  </c:pt>
                </c:numCache>
              </c:numRef>
            </c:minus>
          </c:errBars>
          <c:cat>
            <c:strRef>
              <c:f>'N-acetyl-glucosamine-1-6-ph'!$B$50:$F$50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'N-acetyl-glucosamine-1-6-ph'!$B$95:$F$95</c:f>
              <c:numCache>
                <c:formatCode>General</c:formatCode>
                <c:ptCount val="5"/>
                <c:pt idx="0">
                  <c:v>0.0430688548346888</c:v>
                </c:pt>
                <c:pt idx="1">
                  <c:v>0.0497125677808733</c:v>
                </c:pt>
                <c:pt idx="2">
                  <c:v>0.0508298112344626</c:v>
                </c:pt>
                <c:pt idx="3">
                  <c:v>0.054349030701714</c:v>
                </c:pt>
                <c:pt idx="4" formatCode="0.00E+00">
                  <c:v>0.0302266728944992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817064"/>
        <c:axId val="1728820200"/>
      </c:barChart>
      <c:catAx>
        <c:axId val="172881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728820200"/>
        <c:crosses val="autoZero"/>
        <c:auto val="1"/>
        <c:lblAlgn val="ctr"/>
        <c:lblOffset val="0"/>
        <c:noMultiLvlLbl val="0"/>
      </c:catAx>
      <c:valAx>
        <c:axId val="1728820200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288170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'N-acetyl-glucosamine-1-6-ph'!$C$33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'N-acetyl-glucosamine-1-6-ph'!$C$43:$C$47</c:f>
                <c:numCache>
                  <c:formatCode>General</c:formatCode>
                  <c:ptCount val="5"/>
                  <c:pt idx="0">
                    <c:v>0.579662135433836</c:v>
                  </c:pt>
                  <c:pt idx="1">
                    <c:v>6.349728018613536</c:v>
                  </c:pt>
                  <c:pt idx="2">
                    <c:v>14.56225963876524</c:v>
                  </c:pt>
                  <c:pt idx="3">
                    <c:v>10.8830453045079</c:v>
                  </c:pt>
                  <c:pt idx="4">
                    <c:v>14.04878817347854</c:v>
                  </c:pt>
                </c:numCache>
              </c:numRef>
            </c:plus>
            <c:minus>
              <c:numRef>
                <c:f>'N-acetyl-glucosamine-1-6-ph'!$C$43:$C$47</c:f>
                <c:numCache>
                  <c:formatCode>General</c:formatCode>
                  <c:ptCount val="5"/>
                  <c:pt idx="0">
                    <c:v>0.579662135433836</c:v>
                  </c:pt>
                  <c:pt idx="1">
                    <c:v>6.349728018613536</c:v>
                  </c:pt>
                  <c:pt idx="2">
                    <c:v>14.56225963876524</c:v>
                  </c:pt>
                  <c:pt idx="3">
                    <c:v>10.8830453045079</c:v>
                  </c:pt>
                  <c:pt idx="4">
                    <c:v>14.04878817347854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'N-acetyl-glucosamine-1-6-ph'!$C$57:$C$62</c:f>
              <c:numCache>
                <c:formatCode>0</c:formatCode>
                <c:ptCount val="6"/>
                <c:pt idx="0">
                  <c:v>97.92281338785714</c:v>
                </c:pt>
                <c:pt idx="1">
                  <c:v>95.8381377632606</c:v>
                </c:pt>
                <c:pt idx="2">
                  <c:v>95.7587801477992</c:v>
                </c:pt>
                <c:pt idx="3">
                  <c:v>100.0</c:v>
                </c:pt>
                <c:pt idx="4">
                  <c:v>99.17961134317895</c:v>
                </c:pt>
                <c:pt idx="5" formatCode="General">
                  <c:v>93.77780152335541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'N-acetyl-glucosamine-1-6-ph'!$V$33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'N-acetyl-glucosamine-1-6-ph'!$V$41:$V$45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'N-acetyl-glucosamine-1-6-ph'!$V$57:$V$62</c:f>
              <c:numCache>
                <c:formatCode>0</c:formatCode>
                <c:ptCount val="6"/>
                <c:pt idx="0">
                  <c:v>2.077186612142848</c:v>
                </c:pt>
                <c:pt idx="1">
                  <c:v>4.161862236739391</c:v>
                </c:pt>
                <c:pt idx="2">
                  <c:v>4.241219852200804</c:v>
                </c:pt>
                <c:pt idx="3">
                  <c:v>0.0</c:v>
                </c:pt>
                <c:pt idx="4">
                  <c:v>0.82038865682106</c:v>
                </c:pt>
                <c:pt idx="5">
                  <c:v>6.222198476644582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775240"/>
        <c:axId val="1728768600"/>
      </c:scatterChart>
      <c:valAx>
        <c:axId val="172877524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28768600"/>
        <c:crosses val="autoZero"/>
        <c:crossBetween val="midCat"/>
      </c:valAx>
      <c:valAx>
        <c:axId val="172876860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287752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'N-acetyl-glucosamine-1-6-ph'!$C$33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'N-acetyl-glucosamine-1-6-ph'!$C$43:$C$47</c:f>
                <c:numCache>
                  <c:formatCode>General</c:formatCode>
                  <c:ptCount val="5"/>
                  <c:pt idx="0">
                    <c:v>0.579662135433836</c:v>
                  </c:pt>
                  <c:pt idx="1">
                    <c:v>6.349728018613536</c:v>
                  </c:pt>
                  <c:pt idx="2">
                    <c:v>14.56225963876524</c:v>
                  </c:pt>
                  <c:pt idx="3">
                    <c:v>10.8830453045079</c:v>
                  </c:pt>
                  <c:pt idx="4">
                    <c:v>14.04878817347854</c:v>
                  </c:pt>
                </c:numCache>
              </c:numRef>
            </c:plus>
            <c:minus>
              <c:numRef>
                <c:f>'N-acetyl-glucosamine-1-6-ph'!$C$43:$C$47</c:f>
                <c:numCache>
                  <c:formatCode>General</c:formatCode>
                  <c:ptCount val="5"/>
                  <c:pt idx="0">
                    <c:v>0.579662135433836</c:v>
                  </c:pt>
                  <c:pt idx="1">
                    <c:v>6.349728018613536</c:v>
                  </c:pt>
                  <c:pt idx="2">
                    <c:v>14.56225963876524</c:v>
                  </c:pt>
                  <c:pt idx="3">
                    <c:v>10.8830453045079</c:v>
                  </c:pt>
                  <c:pt idx="4">
                    <c:v>14.04878817347854</c:v>
                  </c:pt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'N-acetyl-glucosamine-1-6-ph'!$C$79:$C$84</c:f>
              <c:numCache>
                <c:formatCode>0</c:formatCode>
                <c:ptCount val="6"/>
                <c:pt idx="0">
                  <c:v>98.64895196850971</c:v>
                </c:pt>
                <c:pt idx="1">
                  <c:v>98.16345014896221</c:v>
                </c:pt>
                <c:pt idx="2">
                  <c:v>100.0</c:v>
                </c:pt>
                <c:pt idx="3">
                  <c:v>96.86894722164534</c:v>
                </c:pt>
                <c:pt idx="4">
                  <c:v>98.8423532491304</c:v>
                </c:pt>
                <c:pt idx="5" formatCode="General">
                  <c:v>95.401775785352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'N-acetyl-glucosamine-1-6-ph'!$V$33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'N-acetyl-glucosamine-1-6-ph'!$V$41:$V$45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'N-acetyl-glucosamine-1-6-ph'!$V$41:$V$45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'N-acetyl-glucosamine-1-6-ph'!$B$34:$B$39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'N-acetyl-glucosamine-1-6-ph'!$V$79:$V$84</c:f>
              <c:numCache>
                <c:formatCode>0</c:formatCode>
                <c:ptCount val="6"/>
                <c:pt idx="0">
                  <c:v>1.35104803149029</c:v>
                </c:pt>
                <c:pt idx="1">
                  <c:v>1.8365498510378</c:v>
                </c:pt>
                <c:pt idx="2">
                  <c:v>0.0</c:v>
                </c:pt>
                <c:pt idx="3">
                  <c:v>3.131052778354646</c:v>
                </c:pt>
                <c:pt idx="4">
                  <c:v>1.157646750869608</c:v>
                </c:pt>
                <c:pt idx="5">
                  <c:v>4.598224214648003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730968"/>
        <c:axId val="1728719576"/>
      </c:scatterChart>
      <c:valAx>
        <c:axId val="172873096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28719576"/>
        <c:crosses val="autoZero"/>
        <c:crossBetween val="midCat"/>
      </c:valAx>
      <c:valAx>
        <c:axId val="172871957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287309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methionine!$C$33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methionine!$C$43:$C$48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1.273087015092295</c:v>
                  </c:pt>
                  <c:pt idx="2">
                    <c:v>1.357322314349882</c:v>
                  </c:pt>
                  <c:pt idx="3">
                    <c:v>2.080041109955839</c:v>
                  </c:pt>
                  <c:pt idx="4">
                    <c:v>1.893313235203655</c:v>
                  </c:pt>
                  <c:pt idx="5">
                    <c:v>2.0631128578347</c:v>
                  </c:pt>
                </c:numCache>
              </c:numRef>
            </c:plus>
            <c:minus>
              <c:numRef>
                <c:f>methionine!$C$43:$C$48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1.273087015092295</c:v>
                  </c:pt>
                  <c:pt idx="2">
                    <c:v>1.357322314349882</c:v>
                  </c:pt>
                  <c:pt idx="3">
                    <c:v>2.080041109955839</c:v>
                  </c:pt>
                  <c:pt idx="4">
                    <c:v>1.893313235203655</c:v>
                  </c:pt>
                  <c:pt idx="5">
                    <c:v>2.0631128578347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methionine!$C$34:$C$39</c:f>
              <c:numCache>
                <c:formatCode>0</c:formatCode>
                <c:ptCount val="6"/>
                <c:pt idx="0">
                  <c:v>100.0</c:v>
                </c:pt>
                <c:pt idx="1">
                  <c:v>99.41224363624337</c:v>
                </c:pt>
                <c:pt idx="2">
                  <c:v>97.96774387010762</c:v>
                </c:pt>
                <c:pt idx="3">
                  <c:v>97.533293257073</c:v>
                </c:pt>
                <c:pt idx="4">
                  <c:v>98.1411146541295</c:v>
                </c:pt>
                <c:pt idx="5" formatCode="General">
                  <c:v>92.36601596637142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methionine!$D$33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methionine!$D$43:$D$48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1.273087015092286</c:v>
                  </c:pt>
                  <c:pt idx="2">
                    <c:v>1.357322314349881</c:v>
                  </c:pt>
                  <c:pt idx="3">
                    <c:v>2.080041109955838</c:v>
                  </c:pt>
                  <c:pt idx="4">
                    <c:v>1.893313235203653</c:v>
                  </c:pt>
                  <c:pt idx="5">
                    <c:v>2.063112857834694</c:v>
                  </c:pt>
                </c:numCache>
              </c:numRef>
            </c:plus>
            <c:minus>
              <c:numRef>
                <c:f>methionine!$D$43:$D$48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1.273087015092286</c:v>
                  </c:pt>
                  <c:pt idx="2">
                    <c:v>1.357322314349881</c:v>
                  </c:pt>
                  <c:pt idx="3">
                    <c:v>2.080041109955838</c:v>
                  </c:pt>
                  <c:pt idx="4">
                    <c:v>1.893313235203653</c:v>
                  </c:pt>
                  <c:pt idx="5">
                    <c:v>2.063112857834694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methionine!$D$34:$D$39</c:f>
              <c:numCache>
                <c:formatCode>0</c:formatCode>
                <c:ptCount val="6"/>
                <c:pt idx="0">
                  <c:v>0.0</c:v>
                </c:pt>
                <c:pt idx="1">
                  <c:v>0.587756363756612</c:v>
                </c:pt>
                <c:pt idx="2">
                  <c:v>2.032256129892387</c:v>
                </c:pt>
                <c:pt idx="3">
                  <c:v>2.466706742926967</c:v>
                </c:pt>
                <c:pt idx="4">
                  <c:v>1.858885345870508</c:v>
                </c:pt>
                <c:pt idx="5" formatCode="General">
                  <c:v>7.633984033628597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methionine!$E$33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methionine!$E$43:$E$48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methionine!$E$43:$E$48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methionine!$E$34:$E$39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methionine!$F$33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methionine!$F$43:$F$48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methionine!$F$43:$F$48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methionine!$G$33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methionine!$G$43:$G$48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methionine!$G$43:$G$48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methionine!$H$33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methionine!$H$43:$H$47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methionine!$I$33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methionine!$J$33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methionine!$K$33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methionine!$L$33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methionine!$M$33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methionine!$N$33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methionine!$O$33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methionine!$P$33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methionine!$Q$33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methionine!$R$33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methionine!$S$33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472712"/>
        <c:axId val="1728478360"/>
      </c:scatterChart>
      <c:valAx>
        <c:axId val="172847271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28478360"/>
        <c:crosses val="autoZero"/>
        <c:crossBetween val="midCat"/>
      </c:valAx>
      <c:valAx>
        <c:axId val="172847836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284727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methionine!$A$51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methionine!$B$52:$F$52</c:f>
                <c:numCache>
                  <c:formatCode>General</c:formatCode>
                  <c:ptCount val="5"/>
                  <c:pt idx="0">
                    <c:v>0.301428647272362</c:v>
                  </c:pt>
                  <c:pt idx="1">
                    <c:v>0.296726379740991</c:v>
                  </c:pt>
                  <c:pt idx="2">
                    <c:v>0.0891986061696969</c:v>
                  </c:pt>
                  <c:pt idx="3">
                    <c:v>0.0628229185652249</c:v>
                  </c:pt>
                  <c:pt idx="4">
                    <c:v>0.146440926477107</c:v>
                  </c:pt>
                </c:numCache>
              </c:numRef>
            </c:plus>
            <c:minus>
              <c:numRef>
                <c:f>methionine!$B$52:$F$52</c:f>
                <c:numCache>
                  <c:formatCode>General</c:formatCode>
                  <c:ptCount val="5"/>
                  <c:pt idx="0">
                    <c:v>0.301428647272362</c:v>
                  </c:pt>
                  <c:pt idx="1">
                    <c:v>0.296726379740991</c:v>
                  </c:pt>
                  <c:pt idx="2">
                    <c:v>0.0891986061696969</c:v>
                  </c:pt>
                  <c:pt idx="3">
                    <c:v>0.0628229185652249</c:v>
                  </c:pt>
                  <c:pt idx="4">
                    <c:v>0.146440926477107</c:v>
                  </c:pt>
                </c:numCache>
              </c:numRef>
            </c:minus>
          </c:errBars>
          <c:cat>
            <c:strRef>
              <c:f>methionine!$B$50:$F$50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methionine!$B$51:$F$51</c:f>
              <c:numCache>
                <c:formatCode>General</c:formatCode>
                <c:ptCount val="5"/>
                <c:pt idx="0">
                  <c:v>0.77687785075275</c:v>
                </c:pt>
                <c:pt idx="1">
                  <c:v>0.687538235533595</c:v>
                </c:pt>
                <c:pt idx="2">
                  <c:v>0.895390110100942</c:v>
                </c:pt>
                <c:pt idx="3">
                  <c:v>0.86694398930842</c:v>
                </c:pt>
                <c:pt idx="4">
                  <c:v>0.855071678074617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670984"/>
        <c:axId val="1728669128"/>
      </c:barChart>
      <c:catAx>
        <c:axId val="172867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728669128"/>
        <c:crosses val="autoZero"/>
        <c:auto val="1"/>
        <c:lblAlgn val="ctr"/>
        <c:lblOffset val="0"/>
        <c:noMultiLvlLbl val="0"/>
      </c:catAx>
      <c:valAx>
        <c:axId val="172866912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286709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valine!$C$33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valine!$C$43:$C$47</c:f>
                <c:numCache>
                  <c:formatCode>General</c:formatCode>
                  <c:ptCount val="5"/>
                  <c:pt idx="0">
                    <c:v>0.103815233333406</c:v>
                  </c:pt>
                  <c:pt idx="1">
                    <c:v>3.052451611902334</c:v>
                  </c:pt>
                  <c:pt idx="2">
                    <c:v>2.698694497612462</c:v>
                  </c:pt>
                  <c:pt idx="3">
                    <c:v>1.429340328900665</c:v>
                  </c:pt>
                  <c:pt idx="4">
                    <c:v>1.53764773283193</c:v>
                  </c:pt>
                </c:numCache>
              </c:numRef>
            </c:plus>
            <c:minus>
              <c:numRef>
                <c:f>valine!$C$43:$C$47</c:f>
                <c:numCache>
                  <c:formatCode>General</c:formatCode>
                  <c:ptCount val="5"/>
                  <c:pt idx="0">
                    <c:v>0.103815233333406</c:v>
                  </c:pt>
                  <c:pt idx="1">
                    <c:v>3.052451611902334</c:v>
                  </c:pt>
                  <c:pt idx="2">
                    <c:v>2.698694497612462</c:v>
                  </c:pt>
                  <c:pt idx="3">
                    <c:v>1.429340328900665</c:v>
                  </c:pt>
                  <c:pt idx="4">
                    <c:v>1.53764773283193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valine!$C$34:$C$39</c:f>
              <c:numCache>
                <c:formatCode>0</c:formatCode>
                <c:ptCount val="6"/>
                <c:pt idx="0">
                  <c:v>99.65253195233669</c:v>
                </c:pt>
                <c:pt idx="1">
                  <c:v>96.96882516167272</c:v>
                </c:pt>
                <c:pt idx="2">
                  <c:v>94.8153999995482</c:v>
                </c:pt>
                <c:pt idx="3">
                  <c:v>96.30647160536367</c:v>
                </c:pt>
                <c:pt idx="4">
                  <c:v>95.07411254621653</c:v>
                </c:pt>
                <c:pt idx="5" formatCode="General">
                  <c:v>87.89862488730555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valine!$V$33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valine!$V$41:$V$45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valine!$V$34:$V$39</c:f>
              <c:numCache>
                <c:formatCode>0</c:formatCode>
                <c:ptCount val="6"/>
                <c:pt idx="0">
                  <c:v>0.347468047663311</c:v>
                </c:pt>
                <c:pt idx="1">
                  <c:v>3.031174838327263</c:v>
                </c:pt>
                <c:pt idx="2">
                  <c:v>5.184600000451817</c:v>
                </c:pt>
                <c:pt idx="3">
                  <c:v>3.693528394636354</c:v>
                </c:pt>
                <c:pt idx="4">
                  <c:v>4.925887453783457</c:v>
                </c:pt>
                <c:pt idx="5">
                  <c:v>12.10137511269443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153816"/>
        <c:axId val="1739154424"/>
      </c:scatterChart>
      <c:valAx>
        <c:axId val="173915381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39154424"/>
        <c:crosses val="autoZero"/>
        <c:crossBetween val="midCat"/>
      </c:valAx>
      <c:valAx>
        <c:axId val="173915442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391538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methionine!$C$33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methionine!$C$43:$C$47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1.273087015092295</c:v>
                  </c:pt>
                  <c:pt idx="2">
                    <c:v>1.357322314349882</c:v>
                  </c:pt>
                  <c:pt idx="3">
                    <c:v>2.080041109955839</c:v>
                  </c:pt>
                  <c:pt idx="4">
                    <c:v>1.893313235203655</c:v>
                  </c:pt>
                </c:numCache>
              </c:numRef>
            </c:plus>
            <c:minus>
              <c:numRef>
                <c:f>methionine!$C$43:$C$47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1.273087015092295</c:v>
                  </c:pt>
                  <c:pt idx="2">
                    <c:v>1.357322314349882</c:v>
                  </c:pt>
                  <c:pt idx="3">
                    <c:v>2.080041109955839</c:v>
                  </c:pt>
                  <c:pt idx="4">
                    <c:v>1.893313235203655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methionine!$C$34:$C$39</c:f>
              <c:numCache>
                <c:formatCode>0</c:formatCode>
                <c:ptCount val="6"/>
                <c:pt idx="0">
                  <c:v>100.0</c:v>
                </c:pt>
                <c:pt idx="1">
                  <c:v>99.41224363624337</c:v>
                </c:pt>
                <c:pt idx="2">
                  <c:v>97.96774387010762</c:v>
                </c:pt>
                <c:pt idx="3">
                  <c:v>97.533293257073</c:v>
                </c:pt>
                <c:pt idx="4">
                  <c:v>98.1411146541295</c:v>
                </c:pt>
                <c:pt idx="5" formatCode="General">
                  <c:v>92.36601596637142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methionine!$V$33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methionine!$V$41:$V$45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methionine!$V$34:$V$39</c:f>
              <c:numCache>
                <c:formatCode>0</c:formatCode>
                <c:ptCount val="6"/>
                <c:pt idx="0">
                  <c:v>0.0</c:v>
                </c:pt>
                <c:pt idx="1">
                  <c:v>0.587756363756612</c:v>
                </c:pt>
                <c:pt idx="2">
                  <c:v>2.032256129892387</c:v>
                </c:pt>
                <c:pt idx="3">
                  <c:v>2.466706742926967</c:v>
                </c:pt>
                <c:pt idx="4">
                  <c:v>1.858885345870508</c:v>
                </c:pt>
                <c:pt idx="5">
                  <c:v>7.633984033628597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431784"/>
        <c:axId val="1728408120"/>
      </c:scatterChart>
      <c:valAx>
        <c:axId val="172843178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28408120"/>
        <c:crosses val="autoZero"/>
        <c:crossBetween val="midCat"/>
      </c:valAx>
      <c:valAx>
        <c:axId val="172840812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284317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methionine!$C$56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methionine!$C$65:$C$70</c:f>
                <c:numCache>
                  <c:formatCode>General</c:formatCode>
                  <c:ptCount val="6"/>
                  <c:pt idx="0">
                    <c:v>5.13529668149901</c:v>
                  </c:pt>
                  <c:pt idx="1">
                    <c:v>0.0</c:v>
                  </c:pt>
                  <c:pt idx="2">
                    <c:v>1.974487315346443</c:v>
                  </c:pt>
                  <c:pt idx="3">
                    <c:v>4.01137642769252</c:v>
                  </c:pt>
                  <c:pt idx="4">
                    <c:v>8.336335933457702</c:v>
                  </c:pt>
                  <c:pt idx="5">
                    <c:v>15.23094281146013</c:v>
                  </c:pt>
                </c:numCache>
              </c:numRef>
            </c:plus>
            <c:minus>
              <c:numRef>
                <c:f>methionine!$C$65:$C$70</c:f>
                <c:numCache>
                  <c:formatCode>General</c:formatCode>
                  <c:ptCount val="6"/>
                  <c:pt idx="0">
                    <c:v>5.13529668149901</c:v>
                  </c:pt>
                  <c:pt idx="1">
                    <c:v>0.0</c:v>
                  </c:pt>
                  <c:pt idx="2">
                    <c:v>1.974487315346443</c:v>
                  </c:pt>
                  <c:pt idx="3">
                    <c:v>4.01137642769252</c:v>
                  </c:pt>
                  <c:pt idx="4">
                    <c:v>8.336335933457702</c:v>
                  </c:pt>
                  <c:pt idx="5">
                    <c:v>15.23094281146013</c:v>
                  </c:pt>
                </c:numCache>
              </c:numRef>
            </c:minus>
          </c:errBars>
          <c:xVal>
            <c:numRef>
              <c:f>methionine!$B$57:$B$62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methionine!$C$57:$C$62</c:f>
              <c:numCache>
                <c:formatCode>0</c:formatCode>
                <c:ptCount val="6"/>
                <c:pt idx="0">
                  <c:v>93.27277038762988</c:v>
                </c:pt>
                <c:pt idx="1">
                  <c:v>100.0</c:v>
                </c:pt>
                <c:pt idx="2">
                  <c:v>97.54318803476284</c:v>
                </c:pt>
                <c:pt idx="3">
                  <c:v>95.96646615641717</c:v>
                </c:pt>
                <c:pt idx="4">
                  <c:v>90.22128413598565</c:v>
                </c:pt>
                <c:pt idx="5" formatCode="General">
                  <c:v>70.84612684597315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methionine!$D$56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methionine!$D$65:$D$70</c:f>
                <c:numCache>
                  <c:formatCode>General</c:formatCode>
                  <c:ptCount val="6"/>
                  <c:pt idx="0">
                    <c:v>5.135296681498998</c:v>
                  </c:pt>
                  <c:pt idx="1">
                    <c:v>0.0</c:v>
                  </c:pt>
                  <c:pt idx="2">
                    <c:v>1.974487315346445</c:v>
                  </c:pt>
                  <c:pt idx="3">
                    <c:v>4.011376427692518</c:v>
                  </c:pt>
                  <c:pt idx="4">
                    <c:v>8.336335933457702</c:v>
                  </c:pt>
                  <c:pt idx="5">
                    <c:v>15.2309428114601</c:v>
                  </c:pt>
                </c:numCache>
              </c:numRef>
            </c:plus>
            <c:minus>
              <c:numRef>
                <c:f>methionine!$D$65:$D$70</c:f>
                <c:numCache>
                  <c:formatCode>General</c:formatCode>
                  <c:ptCount val="6"/>
                  <c:pt idx="0">
                    <c:v>5.135296681498998</c:v>
                  </c:pt>
                  <c:pt idx="1">
                    <c:v>0.0</c:v>
                  </c:pt>
                  <c:pt idx="2">
                    <c:v>1.974487315346445</c:v>
                  </c:pt>
                  <c:pt idx="3">
                    <c:v>4.011376427692518</c:v>
                  </c:pt>
                  <c:pt idx="4">
                    <c:v>8.336335933457702</c:v>
                  </c:pt>
                  <c:pt idx="5">
                    <c:v>15.2309428114601</c:v>
                  </c:pt>
                </c:numCache>
              </c:numRef>
            </c:minus>
          </c:errBars>
          <c:xVal>
            <c:numRef>
              <c:f>methionine!$B$57:$B$62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methionine!$D$57:$D$62</c:f>
              <c:numCache>
                <c:formatCode>0</c:formatCode>
                <c:ptCount val="6"/>
                <c:pt idx="0">
                  <c:v>6.727229612370123</c:v>
                </c:pt>
                <c:pt idx="1">
                  <c:v>0.0</c:v>
                </c:pt>
                <c:pt idx="2">
                  <c:v>2.456811965237169</c:v>
                </c:pt>
                <c:pt idx="3">
                  <c:v>4.033533843582827</c:v>
                </c:pt>
                <c:pt idx="4">
                  <c:v>9.778715864014341</c:v>
                </c:pt>
                <c:pt idx="5" formatCode="General">
                  <c:v>29.15387315402685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methionine!$E$56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methionine!$E$65:$E$70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methionine!$E$65:$E$70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methionine!$B$57:$B$62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methionine!$E$57:$E$62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methionine!$F$56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methionine!$F$65:$F$70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methionine!$F$65:$F$70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methionine!$B$57:$B$62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methionine!$G$33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methionine!$G$65:$G$70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methionine!$G$65:$G$70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methionine!$H$33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methionine!$H$43:$H$47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methionine!$I$33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methionine!$J$33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methionine!$K$33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methionine!$L$33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methionine!$M$33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methionine!$N$33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methionine!$O$33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methionine!$P$33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methionine!$Q$33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methionine!$R$33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methionine!$S$33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197144"/>
        <c:axId val="1728191240"/>
      </c:scatterChart>
      <c:valAx>
        <c:axId val="172819714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28191240"/>
        <c:crosses val="autoZero"/>
        <c:crossBetween val="midCat"/>
      </c:valAx>
      <c:valAx>
        <c:axId val="172819124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281971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methionine!$C$33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methionine!$C$87:$C$92</c:f>
                <c:numCache>
                  <c:formatCode>General</c:formatCode>
                  <c:ptCount val="6"/>
                  <c:pt idx="0">
                    <c:v>1.192816310472765</c:v>
                  </c:pt>
                  <c:pt idx="1">
                    <c:v>5.70510294388016</c:v>
                  </c:pt>
                  <c:pt idx="2">
                    <c:v>1.947371116335238</c:v>
                  </c:pt>
                  <c:pt idx="3">
                    <c:v>1.73242177653871</c:v>
                  </c:pt>
                  <c:pt idx="4">
                    <c:v>6.971651169248465</c:v>
                  </c:pt>
                  <c:pt idx="5">
                    <c:v>5.291760604241086</c:v>
                  </c:pt>
                </c:numCache>
              </c:numRef>
            </c:plus>
            <c:minus>
              <c:numRef>
                <c:f>methionine!$C$87:$C$92</c:f>
                <c:numCache>
                  <c:formatCode>General</c:formatCode>
                  <c:ptCount val="6"/>
                  <c:pt idx="0">
                    <c:v>1.192816310472765</c:v>
                  </c:pt>
                  <c:pt idx="1">
                    <c:v>5.70510294388016</c:v>
                  </c:pt>
                  <c:pt idx="2">
                    <c:v>1.947371116335238</c:v>
                  </c:pt>
                  <c:pt idx="3">
                    <c:v>1.73242177653871</c:v>
                  </c:pt>
                  <c:pt idx="4">
                    <c:v>6.971651169248465</c:v>
                  </c:pt>
                  <c:pt idx="5">
                    <c:v>5.291760604241086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methionine!$C$79:$C$84</c:f>
              <c:numCache>
                <c:formatCode>0</c:formatCode>
                <c:ptCount val="6"/>
                <c:pt idx="0">
                  <c:v>99.22138397173894</c:v>
                </c:pt>
                <c:pt idx="1">
                  <c:v>96.17606497313575</c:v>
                </c:pt>
                <c:pt idx="2">
                  <c:v>97.81236556604949</c:v>
                </c:pt>
                <c:pt idx="3">
                  <c:v>97.94443299344491</c:v>
                </c:pt>
                <c:pt idx="4">
                  <c:v>92.54796589586514</c:v>
                </c:pt>
                <c:pt idx="5" formatCode="General">
                  <c:v>71.39309354893396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methionine!$D$33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methionine!$D$87:$D$92</c:f>
                <c:numCache>
                  <c:formatCode>General</c:formatCode>
                  <c:ptCount val="6"/>
                  <c:pt idx="0">
                    <c:v>1.19281631047277</c:v>
                  </c:pt>
                  <c:pt idx="1">
                    <c:v>5.705102943880157</c:v>
                  </c:pt>
                  <c:pt idx="2">
                    <c:v>1.94737111633523</c:v>
                  </c:pt>
                  <c:pt idx="3">
                    <c:v>1.732421776538705</c:v>
                  </c:pt>
                  <c:pt idx="4">
                    <c:v>6.971651169248455</c:v>
                  </c:pt>
                  <c:pt idx="5">
                    <c:v>5.291760604241067</c:v>
                  </c:pt>
                </c:numCache>
              </c:numRef>
            </c:plus>
            <c:minus>
              <c:numRef>
                <c:f>methionine!$D$87:$D$92</c:f>
                <c:numCache>
                  <c:formatCode>General</c:formatCode>
                  <c:ptCount val="6"/>
                  <c:pt idx="0">
                    <c:v>1.19281631047277</c:v>
                  </c:pt>
                  <c:pt idx="1">
                    <c:v>5.705102943880157</c:v>
                  </c:pt>
                  <c:pt idx="2">
                    <c:v>1.94737111633523</c:v>
                  </c:pt>
                  <c:pt idx="3">
                    <c:v>1.732421776538705</c:v>
                  </c:pt>
                  <c:pt idx="4">
                    <c:v>6.971651169248455</c:v>
                  </c:pt>
                  <c:pt idx="5">
                    <c:v>5.291760604241067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methionine!$D$79:$D$84</c:f>
              <c:numCache>
                <c:formatCode>0</c:formatCode>
                <c:ptCount val="6"/>
                <c:pt idx="0">
                  <c:v>0.778616028261059</c:v>
                </c:pt>
                <c:pt idx="1">
                  <c:v>3.823935026864269</c:v>
                </c:pt>
                <c:pt idx="2">
                  <c:v>2.187634433950521</c:v>
                </c:pt>
                <c:pt idx="3">
                  <c:v>2.055567006555103</c:v>
                </c:pt>
                <c:pt idx="4">
                  <c:v>7.452034104134836</c:v>
                </c:pt>
                <c:pt idx="5" formatCode="General">
                  <c:v>28.60690645106603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methionine!$E$33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methionine!$E$87:$E$92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methionine!$E$65:$E$70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methionine!$E$79:$E$84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methionine!$F$33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methionine!$F$87:$F$92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methionine!$F$87:$F$92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methionine!$G$33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methionine!$G$87:$G$92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methionine!$G$87:$G$92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methionine!$H$33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methionine!$H$43:$H$47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methionine!$I$33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methionine!$J$33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methionine!$K$33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methionine!$L$33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methionine!$M$33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methionine!$N$33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methionine!$O$33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methionine!$P$33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methionine!$Q$33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methionine!$R$33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methionine!$S$33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methionine!$S$43:$S$47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71672"/>
        <c:axId val="2102377320"/>
      </c:scatterChart>
      <c:valAx>
        <c:axId val="210237167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2377320"/>
        <c:crosses val="autoZero"/>
        <c:crossBetween val="midCat"/>
      </c:valAx>
      <c:valAx>
        <c:axId val="210237732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23716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methionine!$A$73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methionine!$B$74:$F$74</c:f>
                <c:numCache>
                  <c:formatCode>General</c:formatCode>
                  <c:ptCount val="5"/>
                  <c:pt idx="0">
                    <c:v>0.180250115287817</c:v>
                  </c:pt>
                  <c:pt idx="1">
                    <c:v>0.194155264990212</c:v>
                  </c:pt>
                  <c:pt idx="2">
                    <c:v>0.248519624217856</c:v>
                  </c:pt>
                  <c:pt idx="3">
                    <c:v>0.119579538820133</c:v>
                  </c:pt>
                  <c:pt idx="4">
                    <c:v>0.388160753747267</c:v>
                  </c:pt>
                </c:numCache>
              </c:numRef>
            </c:plus>
            <c:minus>
              <c:numRef>
                <c:f>methionine!$B$74:$F$74</c:f>
                <c:numCache>
                  <c:formatCode>General</c:formatCode>
                  <c:ptCount val="5"/>
                  <c:pt idx="0">
                    <c:v>0.180250115287817</c:v>
                  </c:pt>
                  <c:pt idx="1">
                    <c:v>0.194155264990212</c:v>
                  </c:pt>
                  <c:pt idx="2">
                    <c:v>0.248519624217856</c:v>
                  </c:pt>
                  <c:pt idx="3">
                    <c:v>0.119579538820133</c:v>
                  </c:pt>
                  <c:pt idx="4">
                    <c:v>0.388160753747267</c:v>
                  </c:pt>
                </c:numCache>
              </c:numRef>
            </c:minus>
          </c:errBars>
          <c:cat>
            <c:strRef>
              <c:f>methionine!$B$50:$F$50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methionine!$B$73:$F$73</c:f>
              <c:numCache>
                <c:formatCode>General</c:formatCode>
                <c:ptCount val="5"/>
                <c:pt idx="0">
                  <c:v>0.815698977762245</c:v>
                </c:pt>
                <c:pt idx="1">
                  <c:v>1.009355072560109</c:v>
                </c:pt>
                <c:pt idx="2">
                  <c:v>1.162313037655078</c:v>
                </c:pt>
                <c:pt idx="3" formatCode="0.00E+00">
                  <c:v>1.102479293989561</c:v>
                </c:pt>
                <c:pt idx="4">
                  <c:v>1.557921125349261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401048"/>
        <c:axId val="1728367592"/>
      </c:barChart>
      <c:catAx>
        <c:axId val="172840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728367592"/>
        <c:crosses val="autoZero"/>
        <c:auto val="1"/>
        <c:lblAlgn val="ctr"/>
        <c:lblOffset val="0"/>
        <c:noMultiLvlLbl val="0"/>
      </c:catAx>
      <c:valAx>
        <c:axId val="1728367592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28401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methionine!$A$51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methionine!$B$96:$F$96</c:f>
                <c:numCache>
                  <c:formatCode>General</c:formatCode>
                  <c:ptCount val="5"/>
                  <c:pt idx="0">
                    <c:v>0.459296040458247</c:v>
                  </c:pt>
                  <c:pt idx="1">
                    <c:v>0.064402339088575</c:v>
                  </c:pt>
                  <c:pt idx="2">
                    <c:v>0.163560836900461</c:v>
                  </c:pt>
                  <c:pt idx="3">
                    <c:v>0.225202319144883</c:v>
                  </c:pt>
                  <c:pt idx="4">
                    <c:v>0.223807037608512</c:v>
                  </c:pt>
                </c:numCache>
              </c:numRef>
            </c:plus>
            <c:minus>
              <c:numRef>
                <c:f>methionine!$B$96:$F$96</c:f>
                <c:numCache>
                  <c:formatCode>General</c:formatCode>
                  <c:ptCount val="5"/>
                  <c:pt idx="0">
                    <c:v>0.459296040458247</c:v>
                  </c:pt>
                  <c:pt idx="1">
                    <c:v>0.064402339088575</c:v>
                  </c:pt>
                  <c:pt idx="2">
                    <c:v>0.163560836900461</c:v>
                  </c:pt>
                  <c:pt idx="3">
                    <c:v>0.225202319144883</c:v>
                  </c:pt>
                  <c:pt idx="4">
                    <c:v>0.223807037608512</c:v>
                  </c:pt>
                </c:numCache>
              </c:numRef>
            </c:minus>
          </c:errBars>
          <c:cat>
            <c:strRef>
              <c:f>methionine!$B$50:$F$50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methionine!$B$95:$F$95</c:f>
              <c:numCache>
                <c:formatCode>General</c:formatCode>
                <c:ptCount val="5"/>
                <c:pt idx="0">
                  <c:v>0.940530801925798</c:v>
                </c:pt>
                <c:pt idx="1">
                  <c:v>0.87076340794002</c:v>
                </c:pt>
                <c:pt idx="2">
                  <c:v>1.144117425156422</c:v>
                </c:pt>
                <c:pt idx="3">
                  <c:v>1.013649871896067</c:v>
                </c:pt>
                <c:pt idx="4" formatCode="0.00E+00">
                  <c:v>1.313693792503309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341464"/>
        <c:axId val="2102344600"/>
      </c:barChart>
      <c:catAx>
        <c:axId val="210234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102344600"/>
        <c:crosses val="autoZero"/>
        <c:auto val="1"/>
        <c:lblAlgn val="ctr"/>
        <c:lblOffset val="0"/>
        <c:noMultiLvlLbl val="0"/>
      </c:catAx>
      <c:valAx>
        <c:axId val="2102344600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23414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methionine!$C$33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methionine!$C$43:$C$47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1.273087015092295</c:v>
                  </c:pt>
                  <c:pt idx="2">
                    <c:v>1.357322314349882</c:v>
                  </c:pt>
                  <c:pt idx="3">
                    <c:v>2.080041109955839</c:v>
                  </c:pt>
                  <c:pt idx="4">
                    <c:v>1.893313235203655</c:v>
                  </c:pt>
                </c:numCache>
              </c:numRef>
            </c:plus>
            <c:minus>
              <c:numRef>
                <c:f>methionine!$C$43:$C$47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1.273087015092295</c:v>
                  </c:pt>
                  <c:pt idx="2">
                    <c:v>1.357322314349882</c:v>
                  </c:pt>
                  <c:pt idx="3">
                    <c:v>2.080041109955839</c:v>
                  </c:pt>
                  <c:pt idx="4">
                    <c:v>1.893313235203655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methionine!$C$57:$C$62</c:f>
              <c:numCache>
                <c:formatCode>0</c:formatCode>
                <c:ptCount val="6"/>
                <c:pt idx="0">
                  <c:v>93.27277038762988</c:v>
                </c:pt>
                <c:pt idx="1">
                  <c:v>100.0</c:v>
                </c:pt>
                <c:pt idx="2">
                  <c:v>97.54318803476284</c:v>
                </c:pt>
                <c:pt idx="3">
                  <c:v>95.96646615641717</c:v>
                </c:pt>
                <c:pt idx="4">
                  <c:v>90.22128413598565</c:v>
                </c:pt>
                <c:pt idx="5" formatCode="General">
                  <c:v>70.84612684597315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methionine!$V$33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methionine!$V$41:$V$45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methionine!$V$57:$V$62</c:f>
              <c:numCache>
                <c:formatCode>0</c:formatCode>
                <c:ptCount val="6"/>
                <c:pt idx="0">
                  <c:v>6.727229612370123</c:v>
                </c:pt>
                <c:pt idx="1">
                  <c:v>0.0</c:v>
                </c:pt>
                <c:pt idx="2">
                  <c:v>2.456811965237169</c:v>
                </c:pt>
                <c:pt idx="3">
                  <c:v>4.033533843582827</c:v>
                </c:pt>
                <c:pt idx="4">
                  <c:v>9.778715864014341</c:v>
                </c:pt>
                <c:pt idx="5">
                  <c:v>29.15387315402685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277896"/>
        <c:axId val="2102283512"/>
      </c:scatterChart>
      <c:valAx>
        <c:axId val="210227789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2283512"/>
        <c:crosses val="autoZero"/>
        <c:crossBetween val="midCat"/>
      </c:valAx>
      <c:valAx>
        <c:axId val="210228351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22778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methionine!$C$33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methionine!$C$43:$C$47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1.273087015092295</c:v>
                  </c:pt>
                  <c:pt idx="2">
                    <c:v>1.357322314349882</c:v>
                  </c:pt>
                  <c:pt idx="3">
                    <c:v>2.080041109955839</c:v>
                  </c:pt>
                  <c:pt idx="4">
                    <c:v>1.893313235203655</c:v>
                  </c:pt>
                </c:numCache>
              </c:numRef>
            </c:plus>
            <c:minus>
              <c:numRef>
                <c:f>methionine!$C$43:$C$47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1.273087015092295</c:v>
                  </c:pt>
                  <c:pt idx="2">
                    <c:v>1.357322314349882</c:v>
                  </c:pt>
                  <c:pt idx="3">
                    <c:v>2.080041109955839</c:v>
                  </c:pt>
                  <c:pt idx="4">
                    <c:v>1.893313235203655</c:v>
                  </c:pt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methionine!$C$79:$C$84</c:f>
              <c:numCache>
                <c:formatCode>0</c:formatCode>
                <c:ptCount val="6"/>
                <c:pt idx="0">
                  <c:v>99.22138397173894</c:v>
                </c:pt>
                <c:pt idx="1">
                  <c:v>96.17606497313575</c:v>
                </c:pt>
                <c:pt idx="2">
                  <c:v>97.81236556604949</c:v>
                </c:pt>
                <c:pt idx="3">
                  <c:v>97.94443299344491</c:v>
                </c:pt>
                <c:pt idx="4">
                  <c:v>92.54796589586514</c:v>
                </c:pt>
                <c:pt idx="5" formatCode="General">
                  <c:v>71.39309354893396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methionine!$V$33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methionine!$V$41:$V$45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methionine!$V$41:$V$45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methionine!$B$34:$B$39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methionine!$V$79:$V$84</c:f>
              <c:numCache>
                <c:formatCode>0</c:formatCode>
                <c:ptCount val="6"/>
                <c:pt idx="0">
                  <c:v>0.778616028261059</c:v>
                </c:pt>
                <c:pt idx="1">
                  <c:v>3.823935026864269</c:v>
                </c:pt>
                <c:pt idx="2">
                  <c:v>2.187634433950521</c:v>
                </c:pt>
                <c:pt idx="3">
                  <c:v>2.055567006555103</c:v>
                </c:pt>
                <c:pt idx="4">
                  <c:v>7.452034104134836</c:v>
                </c:pt>
                <c:pt idx="5">
                  <c:v>28.60690645106603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249096"/>
        <c:axId val="2102240440"/>
      </c:scatterChart>
      <c:valAx>
        <c:axId val="210224909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2240440"/>
        <c:crosses val="autoZero"/>
        <c:crossBetween val="midCat"/>
      </c:valAx>
      <c:valAx>
        <c:axId val="210224044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22490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leucine!$C$33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leucine!$C$43:$C$48</c:f>
                <c:numCache>
                  <c:formatCode>General</c:formatCode>
                  <c:ptCount val="6"/>
                  <c:pt idx="0">
                    <c:v>0.566591159230926</c:v>
                  </c:pt>
                  <c:pt idx="1">
                    <c:v>1.060361946652843</c:v>
                  </c:pt>
                  <c:pt idx="2">
                    <c:v>2.174885808819772</c:v>
                  </c:pt>
                  <c:pt idx="3">
                    <c:v>0.805539942162336</c:v>
                  </c:pt>
                  <c:pt idx="4">
                    <c:v>1.837326136442233</c:v>
                  </c:pt>
                  <c:pt idx="5">
                    <c:v>1.484152958249565</c:v>
                  </c:pt>
                </c:numCache>
              </c:numRef>
            </c:plus>
            <c:minus>
              <c:numRef>
                <c:f>leucine!$C$43:$C$48</c:f>
                <c:numCache>
                  <c:formatCode>General</c:formatCode>
                  <c:ptCount val="6"/>
                  <c:pt idx="0">
                    <c:v>0.566591159230926</c:v>
                  </c:pt>
                  <c:pt idx="1">
                    <c:v>1.060361946652843</c:v>
                  </c:pt>
                  <c:pt idx="2">
                    <c:v>2.174885808819772</c:v>
                  </c:pt>
                  <c:pt idx="3">
                    <c:v>0.805539942162336</c:v>
                  </c:pt>
                  <c:pt idx="4">
                    <c:v>1.837326136442233</c:v>
                  </c:pt>
                  <c:pt idx="5">
                    <c:v>1.484152958249565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leucine!$C$34:$C$39</c:f>
              <c:numCache>
                <c:formatCode>0</c:formatCode>
                <c:ptCount val="6"/>
                <c:pt idx="0">
                  <c:v>99.49368068488537</c:v>
                </c:pt>
                <c:pt idx="1">
                  <c:v>96.34530685554165</c:v>
                </c:pt>
                <c:pt idx="2">
                  <c:v>94.56750829310985</c:v>
                </c:pt>
                <c:pt idx="3">
                  <c:v>98.02573307319949</c:v>
                </c:pt>
                <c:pt idx="4">
                  <c:v>96.03753640374583</c:v>
                </c:pt>
                <c:pt idx="5" formatCode="General">
                  <c:v>86.8434456412301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leucine!$D$33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leucine!$D$43:$D$48</c:f>
                <c:numCache>
                  <c:formatCode>General</c:formatCode>
                  <c:ptCount val="6"/>
                  <c:pt idx="0">
                    <c:v>0.566591159230929</c:v>
                  </c:pt>
                  <c:pt idx="1">
                    <c:v>1.060361946652842</c:v>
                  </c:pt>
                  <c:pt idx="2">
                    <c:v>2.174885808819766</c:v>
                  </c:pt>
                  <c:pt idx="3">
                    <c:v>0.80553994216233</c:v>
                  </c:pt>
                  <c:pt idx="4">
                    <c:v>1.837326136442238</c:v>
                  </c:pt>
                  <c:pt idx="5">
                    <c:v>1.484152958249558</c:v>
                  </c:pt>
                </c:numCache>
              </c:numRef>
            </c:plus>
            <c:minus>
              <c:numRef>
                <c:f>leucine!$D$43:$D$48</c:f>
                <c:numCache>
                  <c:formatCode>General</c:formatCode>
                  <c:ptCount val="6"/>
                  <c:pt idx="0">
                    <c:v>0.566591159230929</c:v>
                  </c:pt>
                  <c:pt idx="1">
                    <c:v>1.060361946652842</c:v>
                  </c:pt>
                  <c:pt idx="2">
                    <c:v>2.174885808819766</c:v>
                  </c:pt>
                  <c:pt idx="3">
                    <c:v>0.80553994216233</c:v>
                  </c:pt>
                  <c:pt idx="4">
                    <c:v>1.837326136442238</c:v>
                  </c:pt>
                  <c:pt idx="5">
                    <c:v>1.484152958249558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leucine!$D$34:$D$39</c:f>
              <c:numCache>
                <c:formatCode>0</c:formatCode>
                <c:ptCount val="6"/>
                <c:pt idx="0">
                  <c:v>0.50631931511461</c:v>
                </c:pt>
                <c:pt idx="1">
                  <c:v>3.654693144458346</c:v>
                </c:pt>
                <c:pt idx="2">
                  <c:v>5.432491706890163</c:v>
                </c:pt>
                <c:pt idx="3">
                  <c:v>1.974266926800505</c:v>
                </c:pt>
                <c:pt idx="4">
                  <c:v>3.962463596254191</c:v>
                </c:pt>
                <c:pt idx="5" formatCode="General">
                  <c:v>13.15655435876988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leucine!$E$33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leucine!$E$43:$E$48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leucine!$E$43:$E$48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leucine!$E$34:$E$39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leucine!$F$33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leucine!$F$43:$F$48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leucine!$F$43:$F$48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leucine!$G$33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leucine!$G$43:$G$48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leucine!$G$43:$G$48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leucine!$H$33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leucine!$H$43:$H$47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leucine!$I$33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leucine!$J$33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leucine!$K$33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leucine!$L$33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leucine!$M$33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leucine!$N$33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leucine!$O$33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leucine!$P$33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leucine!$Q$33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leucine!$R$33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leucine!$S$33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63992"/>
        <c:axId val="2101969672"/>
      </c:scatterChart>
      <c:valAx>
        <c:axId val="210196399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1969672"/>
        <c:crosses val="autoZero"/>
        <c:crossBetween val="midCat"/>
      </c:valAx>
      <c:valAx>
        <c:axId val="210196967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19639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leucine!$A$51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leucine!$B$52:$F$52</c:f>
                <c:numCache>
                  <c:formatCode>General</c:formatCode>
                  <c:ptCount val="5"/>
                  <c:pt idx="0">
                    <c:v>0.445776512255632</c:v>
                  </c:pt>
                  <c:pt idx="1">
                    <c:v>0.289622806905659</c:v>
                  </c:pt>
                  <c:pt idx="2">
                    <c:v>0.603934754004679</c:v>
                  </c:pt>
                  <c:pt idx="3">
                    <c:v>0.09219958568873</c:v>
                  </c:pt>
                  <c:pt idx="4">
                    <c:v>0.116993904075914</c:v>
                  </c:pt>
                </c:numCache>
              </c:numRef>
            </c:plus>
            <c:minus>
              <c:numRef>
                <c:f>leucine!$B$52:$F$52</c:f>
                <c:numCache>
                  <c:formatCode>General</c:formatCode>
                  <c:ptCount val="5"/>
                  <c:pt idx="0">
                    <c:v>0.445776512255632</c:v>
                  </c:pt>
                  <c:pt idx="1">
                    <c:v>0.289622806905659</c:v>
                  </c:pt>
                  <c:pt idx="2">
                    <c:v>0.603934754004679</c:v>
                  </c:pt>
                  <c:pt idx="3">
                    <c:v>0.09219958568873</c:v>
                  </c:pt>
                  <c:pt idx="4">
                    <c:v>0.116993904075914</c:v>
                  </c:pt>
                </c:numCache>
              </c:numRef>
            </c:minus>
          </c:errBars>
          <c:cat>
            <c:strRef>
              <c:f>leucine!$B$50:$F$50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leucine!$B$51:$F$51</c:f>
              <c:numCache>
                <c:formatCode>General</c:formatCode>
                <c:ptCount val="5"/>
                <c:pt idx="0">
                  <c:v>0.50503902897202</c:v>
                </c:pt>
                <c:pt idx="1">
                  <c:v>0.534539197758818</c:v>
                </c:pt>
                <c:pt idx="2">
                  <c:v>1.721503198939469</c:v>
                </c:pt>
                <c:pt idx="3">
                  <c:v>0.986095009602435</c:v>
                </c:pt>
                <c:pt idx="4">
                  <c:v>0.445794316452758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115992"/>
        <c:axId val="2102112568"/>
      </c:barChart>
      <c:catAx>
        <c:axId val="210211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102112568"/>
        <c:crosses val="autoZero"/>
        <c:auto val="1"/>
        <c:lblAlgn val="ctr"/>
        <c:lblOffset val="0"/>
        <c:noMultiLvlLbl val="0"/>
      </c:catAx>
      <c:valAx>
        <c:axId val="210211256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21159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leucine!$C$33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leucine!$C$43:$C$47</c:f>
                <c:numCache>
                  <c:formatCode>General</c:formatCode>
                  <c:ptCount val="5"/>
                  <c:pt idx="0">
                    <c:v>0.566591159230926</c:v>
                  </c:pt>
                  <c:pt idx="1">
                    <c:v>1.060361946652843</c:v>
                  </c:pt>
                  <c:pt idx="2">
                    <c:v>2.174885808819772</c:v>
                  </c:pt>
                  <c:pt idx="3">
                    <c:v>0.805539942162336</c:v>
                  </c:pt>
                  <c:pt idx="4">
                    <c:v>1.837326136442233</c:v>
                  </c:pt>
                </c:numCache>
              </c:numRef>
            </c:plus>
            <c:minus>
              <c:numRef>
                <c:f>leucine!$C$43:$C$47</c:f>
                <c:numCache>
                  <c:formatCode>General</c:formatCode>
                  <c:ptCount val="5"/>
                  <c:pt idx="0">
                    <c:v>0.566591159230926</c:v>
                  </c:pt>
                  <c:pt idx="1">
                    <c:v>1.060361946652843</c:v>
                  </c:pt>
                  <c:pt idx="2">
                    <c:v>2.174885808819772</c:v>
                  </c:pt>
                  <c:pt idx="3">
                    <c:v>0.805539942162336</c:v>
                  </c:pt>
                  <c:pt idx="4">
                    <c:v>1.837326136442233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leucine!$C$34:$C$39</c:f>
              <c:numCache>
                <c:formatCode>0</c:formatCode>
                <c:ptCount val="6"/>
                <c:pt idx="0">
                  <c:v>99.49368068488537</c:v>
                </c:pt>
                <c:pt idx="1">
                  <c:v>96.34530685554165</c:v>
                </c:pt>
                <c:pt idx="2">
                  <c:v>94.56750829310985</c:v>
                </c:pt>
                <c:pt idx="3">
                  <c:v>98.02573307319949</c:v>
                </c:pt>
                <c:pt idx="4">
                  <c:v>96.03753640374583</c:v>
                </c:pt>
                <c:pt idx="5" formatCode="General">
                  <c:v>86.8434456412301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leucine!$V$33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leucine!$V$41:$V$45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leucine!$V$34:$V$39</c:f>
              <c:numCache>
                <c:formatCode>0</c:formatCode>
                <c:ptCount val="6"/>
                <c:pt idx="0">
                  <c:v>0.50631931511461</c:v>
                </c:pt>
                <c:pt idx="1">
                  <c:v>3.654693144458346</c:v>
                </c:pt>
                <c:pt idx="2">
                  <c:v>5.432491706890163</c:v>
                </c:pt>
                <c:pt idx="3">
                  <c:v>1.974266926800505</c:v>
                </c:pt>
                <c:pt idx="4">
                  <c:v>3.962463596254191</c:v>
                </c:pt>
                <c:pt idx="5">
                  <c:v>13.15655435876988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13560"/>
        <c:axId val="2101895208"/>
      </c:scatterChart>
      <c:valAx>
        <c:axId val="210201356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1895208"/>
        <c:crosses val="autoZero"/>
        <c:crossBetween val="midCat"/>
      </c:valAx>
      <c:valAx>
        <c:axId val="210189520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20135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valine!$C$56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valine!$C$65:$C$70</c:f>
                <c:numCache>
                  <c:formatCode>General</c:formatCode>
                  <c:ptCount val="6"/>
                  <c:pt idx="0">
                    <c:v>0.0917192654588967</c:v>
                  </c:pt>
                  <c:pt idx="1">
                    <c:v>0.521151467068607</c:v>
                  </c:pt>
                  <c:pt idx="2">
                    <c:v>0.588356704892338</c:v>
                  </c:pt>
                  <c:pt idx="3">
                    <c:v>1.193681778639873</c:v>
                  </c:pt>
                  <c:pt idx="4">
                    <c:v>0.466705002538214</c:v>
                  </c:pt>
                  <c:pt idx="5">
                    <c:v>1.503911450785562</c:v>
                  </c:pt>
                </c:numCache>
              </c:numRef>
            </c:plus>
            <c:minus>
              <c:numRef>
                <c:f>valine!$C$65:$C$70</c:f>
                <c:numCache>
                  <c:formatCode>General</c:formatCode>
                  <c:ptCount val="6"/>
                  <c:pt idx="0">
                    <c:v>0.0917192654588967</c:v>
                  </c:pt>
                  <c:pt idx="1">
                    <c:v>0.521151467068607</c:v>
                  </c:pt>
                  <c:pt idx="2">
                    <c:v>0.588356704892338</c:v>
                  </c:pt>
                  <c:pt idx="3">
                    <c:v>1.193681778639873</c:v>
                  </c:pt>
                  <c:pt idx="4">
                    <c:v>0.466705002538214</c:v>
                  </c:pt>
                  <c:pt idx="5">
                    <c:v>1.503911450785562</c:v>
                  </c:pt>
                </c:numCache>
              </c:numRef>
            </c:minus>
          </c:errBars>
          <c:xVal>
            <c:numRef>
              <c:f>valine!$B$57:$B$62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valine!$C$57:$C$62</c:f>
              <c:numCache>
                <c:formatCode>0</c:formatCode>
                <c:ptCount val="6"/>
                <c:pt idx="0">
                  <c:v>99.52426095254479</c:v>
                </c:pt>
                <c:pt idx="1">
                  <c:v>99.55363011458971</c:v>
                </c:pt>
                <c:pt idx="2">
                  <c:v>99.01358676189747</c:v>
                </c:pt>
                <c:pt idx="3">
                  <c:v>98.31144493748522</c:v>
                </c:pt>
                <c:pt idx="4">
                  <c:v>96.15448493988085</c:v>
                </c:pt>
                <c:pt idx="5" formatCode="General">
                  <c:v>92.16153932334974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valine!$D$56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valine!$D$65:$D$70</c:f>
                <c:numCache>
                  <c:formatCode>General</c:formatCode>
                  <c:ptCount val="6"/>
                  <c:pt idx="0">
                    <c:v>0.0917192654589018</c:v>
                  </c:pt>
                  <c:pt idx="1">
                    <c:v>0.521151467068607</c:v>
                  </c:pt>
                  <c:pt idx="2">
                    <c:v>0.588356704892339</c:v>
                  </c:pt>
                  <c:pt idx="3">
                    <c:v>1.193681778639875</c:v>
                  </c:pt>
                  <c:pt idx="4">
                    <c:v>0.466705002538211</c:v>
                  </c:pt>
                  <c:pt idx="5">
                    <c:v>1.503911450785559</c:v>
                  </c:pt>
                </c:numCache>
              </c:numRef>
            </c:plus>
            <c:minus>
              <c:numRef>
                <c:f>valine!$D$65:$D$70</c:f>
                <c:numCache>
                  <c:formatCode>General</c:formatCode>
                  <c:ptCount val="6"/>
                  <c:pt idx="0">
                    <c:v>0.0917192654589018</c:v>
                  </c:pt>
                  <c:pt idx="1">
                    <c:v>0.521151467068607</c:v>
                  </c:pt>
                  <c:pt idx="2">
                    <c:v>0.588356704892339</c:v>
                  </c:pt>
                  <c:pt idx="3">
                    <c:v>1.193681778639875</c:v>
                  </c:pt>
                  <c:pt idx="4">
                    <c:v>0.466705002538211</c:v>
                  </c:pt>
                  <c:pt idx="5">
                    <c:v>1.503911450785559</c:v>
                  </c:pt>
                </c:numCache>
              </c:numRef>
            </c:minus>
          </c:errBars>
          <c:xVal>
            <c:numRef>
              <c:f>valine!$B$57:$B$62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valine!$D$57:$D$62</c:f>
              <c:numCache>
                <c:formatCode>0</c:formatCode>
                <c:ptCount val="6"/>
                <c:pt idx="0">
                  <c:v>0.475739047455211</c:v>
                </c:pt>
                <c:pt idx="1">
                  <c:v>0.446369885410287</c:v>
                </c:pt>
                <c:pt idx="2">
                  <c:v>0.986413238102539</c:v>
                </c:pt>
                <c:pt idx="3">
                  <c:v>1.688555062514809</c:v>
                </c:pt>
                <c:pt idx="4">
                  <c:v>3.845515060119153</c:v>
                </c:pt>
                <c:pt idx="5" formatCode="General">
                  <c:v>7.838460676650259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valine!$E$56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valine!$E$65:$E$70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valine!$E$65:$E$70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valine!$B$57:$B$62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valine!$E$57:$E$62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valine!$F$56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valine!$F$65:$F$70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valine!$F$65:$F$70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valine!$B$57:$B$62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valine!$G$33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valine!$G$65:$G$70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valine!$G$65:$G$70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valine!$H$33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valine!$H$43:$H$47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valine!$I$33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valine!$J$33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valine!$K$33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valine!$L$33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valine!$M$33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valine!$N$33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valine!$O$33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valine!$P$33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valine!$Q$33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valine!$R$33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valine!$S$33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851304"/>
        <c:axId val="2028832072"/>
      </c:scatterChart>
      <c:valAx>
        <c:axId val="173885130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28832072"/>
        <c:crosses val="autoZero"/>
        <c:crossBetween val="midCat"/>
      </c:valAx>
      <c:valAx>
        <c:axId val="202883207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388513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leucine!$C$56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leucine!$C$65:$C$70</c:f>
                <c:numCache>
                  <c:formatCode>General</c:formatCode>
                  <c:ptCount val="6"/>
                  <c:pt idx="0">
                    <c:v>0.018087092188856</c:v>
                  </c:pt>
                  <c:pt idx="1">
                    <c:v>0.288918047766365</c:v>
                  </c:pt>
                  <c:pt idx="2">
                    <c:v>0.353236916469965</c:v>
                  </c:pt>
                  <c:pt idx="3">
                    <c:v>0.543177750200868</c:v>
                  </c:pt>
                  <c:pt idx="4">
                    <c:v>1.080163529719233</c:v>
                  </c:pt>
                  <c:pt idx="5">
                    <c:v>5.818364867078707</c:v>
                  </c:pt>
                </c:numCache>
              </c:numRef>
            </c:plus>
            <c:minus>
              <c:numRef>
                <c:f>leucine!$C$65:$C$70</c:f>
                <c:numCache>
                  <c:formatCode>General</c:formatCode>
                  <c:ptCount val="6"/>
                  <c:pt idx="0">
                    <c:v>0.018087092188856</c:v>
                  </c:pt>
                  <c:pt idx="1">
                    <c:v>0.288918047766365</c:v>
                  </c:pt>
                  <c:pt idx="2">
                    <c:v>0.353236916469965</c:v>
                  </c:pt>
                  <c:pt idx="3">
                    <c:v>0.543177750200868</c:v>
                  </c:pt>
                  <c:pt idx="4">
                    <c:v>1.080163529719233</c:v>
                  </c:pt>
                  <c:pt idx="5">
                    <c:v>5.818364867078707</c:v>
                  </c:pt>
                </c:numCache>
              </c:numRef>
            </c:minus>
          </c:errBars>
          <c:xVal>
            <c:numRef>
              <c:f>leucine!$B$57:$B$62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leucine!$C$57:$C$62</c:f>
              <c:numCache>
                <c:formatCode>0</c:formatCode>
                <c:ptCount val="6"/>
                <c:pt idx="0">
                  <c:v>99.94877072216799</c:v>
                </c:pt>
                <c:pt idx="1">
                  <c:v>99.5246762639444</c:v>
                </c:pt>
                <c:pt idx="2">
                  <c:v>97.07478199928929</c:v>
                </c:pt>
                <c:pt idx="3">
                  <c:v>96.23921868257646</c:v>
                </c:pt>
                <c:pt idx="4">
                  <c:v>94.67793304918133</c:v>
                </c:pt>
                <c:pt idx="5" formatCode="General">
                  <c:v>87.60669738232458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leucine!$D$56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leucine!$D$65:$D$70</c:f>
                <c:numCache>
                  <c:formatCode>General</c:formatCode>
                  <c:ptCount val="6"/>
                  <c:pt idx="0">
                    <c:v>0.0180870921888504</c:v>
                  </c:pt>
                  <c:pt idx="1">
                    <c:v>0.288918047766363</c:v>
                  </c:pt>
                  <c:pt idx="2">
                    <c:v>0.353236916469972</c:v>
                  </c:pt>
                  <c:pt idx="3">
                    <c:v>0.54317775020087</c:v>
                  </c:pt>
                  <c:pt idx="4">
                    <c:v>1.080163529719234</c:v>
                  </c:pt>
                  <c:pt idx="5">
                    <c:v>5.818364867078718</c:v>
                  </c:pt>
                </c:numCache>
              </c:numRef>
            </c:plus>
            <c:minus>
              <c:numRef>
                <c:f>leucine!$D$65:$D$70</c:f>
                <c:numCache>
                  <c:formatCode>General</c:formatCode>
                  <c:ptCount val="6"/>
                  <c:pt idx="0">
                    <c:v>0.0180870921888504</c:v>
                  </c:pt>
                  <c:pt idx="1">
                    <c:v>0.288918047766363</c:v>
                  </c:pt>
                  <c:pt idx="2">
                    <c:v>0.353236916469972</c:v>
                  </c:pt>
                  <c:pt idx="3">
                    <c:v>0.54317775020087</c:v>
                  </c:pt>
                  <c:pt idx="4">
                    <c:v>1.080163529719234</c:v>
                  </c:pt>
                  <c:pt idx="5">
                    <c:v>5.818364867078718</c:v>
                  </c:pt>
                </c:numCache>
              </c:numRef>
            </c:minus>
          </c:errBars>
          <c:xVal>
            <c:numRef>
              <c:f>leucine!$B$57:$B$62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leucine!$D$57:$D$62</c:f>
              <c:numCache>
                <c:formatCode>0</c:formatCode>
                <c:ptCount val="6"/>
                <c:pt idx="0">
                  <c:v>0.0512292778320319</c:v>
                </c:pt>
                <c:pt idx="1">
                  <c:v>0.475323736055614</c:v>
                </c:pt>
                <c:pt idx="2">
                  <c:v>2.925218000710728</c:v>
                </c:pt>
                <c:pt idx="3">
                  <c:v>3.760781317423526</c:v>
                </c:pt>
                <c:pt idx="4">
                  <c:v>5.322066950818635</c:v>
                </c:pt>
                <c:pt idx="5" formatCode="General">
                  <c:v>12.39330261767541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leucine!$E$56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leucine!$E$65:$E$70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leucine!$E$65:$E$70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leucine!$B$57:$B$62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leucine!$E$57:$E$62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leucine!$F$56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leucine!$F$65:$F$70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leucine!$F$65:$F$70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leucine!$B$57:$B$62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leucine!$G$33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leucine!$G$65:$G$70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leucine!$G$65:$G$70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leucine!$H$33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leucine!$H$43:$H$47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leucine!$I$33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leucine!$J$33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leucine!$K$33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leucine!$L$33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leucine!$M$33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leucine!$N$33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leucine!$O$33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leucine!$P$33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leucine!$Q$33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leucine!$R$33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leucine!$S$33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62520"/>
        <c:axId val="2101768168"/>
      </c:scatterChart>
      <c:valAx>
        <c:axId val="210176252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1768168"/>
        <c:crosses val="autoZero"/>
        <c:crossBetween val="midCat"/>
      </c:valAx>
      <c:valAx>
        <c:axId val="210176816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17625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leucine!$C$33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leucine!$C$87:$C$92</c:f>
                <c:numCache>
                  <c:formatCode>General</c:formatCode>
                  <c:ptCount val="6"/>
                  <c:pt idx="0">
                    <c:v>0.0543470938404348</c:v>
                  </c:pt>
                  <c:pt idx="1">
                    <c:v>0.329391959298161</c:v>
                  </c:pt>
                  <c:pt idx="2">
                    <c:v>1.387313537792912</c:v>
                  </c:pt>
                  <c:pt idx="3">
                    <c:v>1.260423282878795</c:v>
                  </c:pt>
                  <c:pt idx="4">
                    <c:v>6.2955032335747</c:v>
                  </c:pt>
                  <c:pt idx="5">
                    <c:v>3.782966865444587</c:v>
                  </c:pt>
                </c:numCache>
              </c:numRef>
            </c:plus>
            <c:minus>
              <c:numRef>
                <c:f>leucine!$C$87:$C$92</c:f>
                <c:numCache>
                  <c:formatCode>General</c:formatCode>
                  <c:ptCount val="6"/>
                  <c:pt idx="0">
                    <c:v>0.0543470938404348</c:v>
                  </c:pt>
                  <c:pt idx="1">
                    <c:v>0.329391959298161</c:v>
                  </c:pt>
                  <c:pt idx="2">
                    <c:v>1.387313537792912</c:v>
                  </c:pt>
                  <c:pt idx="3">
                    <c:v>1.260423282878795</c:v>
                  </c:pt>
                  <c:pt idx="4">
                    <c:v>6.2955032335747</c:v>
                  </c:pt>
                  <c:pt idx="5">
                    <c:v>3.782966865444587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leucine!$C$79:$C$84</c:f>
              <c:numCache>
                <c:formatCode>0</c:formatCode>
                <c:ptCount val="6"/>
                <c:pt idx="0">
                  <c:v>99.9407848281411</c:v>
                </c:pt>
                <c:pt idx="1">
                  <c:v>99.4217067771079</c:v>
                </c:pt>
                <c:pt idx="2">
                  <c:v>97.11852875202256</c:v>
                </c:pt>
                <c:pt idx="3">
                  <c:v>95.61979732325901</c:v>
                </c:pt>
                <c:pt idx="4">
                  <c:v>91.11068018999492</c:v>
                </c:pt>
                <c:pt idx="5" formatCode="General">
                  <c:v>87.439429837205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leucine!$D$33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leucine!$D$87:$D$92</c:f>
                <c:numCache>
                  <c:formatCode>General</c:formatCode>
                  <c:ptCount val="6"/>
                  <c:pt idx="0">
                    <c:v>0.0543470938404328</c:v>
                  </c:pt>
                  <c:pt idx="1">
                    <c:v>0.329391959298152</c:v>
                  </c:pt>
                  <c:pt idx="2">
                    <c:v>1.38731353779291</c:v>
                  </c:pt>
                  <c:pt idx="3">
                    <c:v>1.260423282878796</c:v>
                  </c:pt>
                  <c:pt idx="4">
                    <c:v>6.295503233574694</c:v>
                  </c:pt>
                  <c:pt idx="5">
                    <c:v>3.782966865444584</c:v>
                  </c:pt>
                </c:numCache>
              </c:numRef>
            </c:plus>
            <c:minus>
              <c:numRef>
                <c:f>leucine!$D$87:$D$92</c:f>
                <c:numCache>
                  <c:formatCode>General</c:formatCode>
                  <c:ptCount val="6"/>
                  <c:pt idx="0">
                    <c:v>0.0543470938404328</c:v>
                  </c:pt>
                  <c:pt idx="1">
                    <c:v>0.329391959298152</c:v>
                  </c:pt>
                  <c:pt idx="2">
                    <c:v>1.38731353779291</c:v>
                  </c:pt>
                  <c:pt idx="3">
                    <c:v>1.260423282878796</c:v>
                  </c:pt>
                  <c:pt idx="4">
                    <c:v>6.295503233574694</c:v>
                  </c:pt>
                  <c:pt idx="5">
                    <c:v>3.782966865444584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leucine!$D$79:$D$84</c:f>
              <c:numCache>
                <c:formatCode>0</c:formatCode>
                <c:ptCount val="6"/>
                <c:pt idx="0">
                  <c:v>0.0592151718589153</c:v>
                </c:pt>
                <c:pt idx="1">
                  <c:v>0.578293222892073</c:v>
                </c:pt>
                <c:pt idx="2">
                  <c:v>2.881471247977435</c:v>
                </c:pt>
                <c:pt idx="3">
                  <c:v>4.380202676740982</c:v>
                </c:pt>
                <c:pt idx="4">
                  <c:v>8.889319810005078</c:v>
                </c:pt>
                <c:pt idx="5" formatCode="General">
                  <c:v>12.56057016279498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leucine!$E$33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leucine!$E$87:$E$92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leucine!$E$65:$E$70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leucine!$E$79:$E$84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leucine!$F$33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leucine!$F$87:$F$92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leucine!$F$87:$F$92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leucine!$G$33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leucine!$G$87:$G$92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leucine!$G$87:$G$92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leucine!$H$33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leucine!$H$43:$H$47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leucine!$I$33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leucine!$J$33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leucine!$K$33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leucine!$L$33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leucine!$M$33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leucine!$N$33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leucine!$O$33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leucine!$P$33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leucine!$Q$33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leucine!$R$33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leucine!$S$33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leucine!$S$43:$S$47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01560"/>
        <c:axId val="2101607208"/>
      </c:scatterChart>
      <c:valAx>
        <c:axId val="210160156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1607208"/>
        <c:crosses val="autoZero"/>
        <c:crossBetween val="midCat"/>
      </c:valAx>
      <c:valAx>
        <c:axId val="210160720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16015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leucine!$A$73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leucine!$B$74:$F$74</c:f>
                <c:numCache>
                  <c:formatCode>General</c:formatCode>
                  <c:ptCount val="5"/>
                  <c:pt idx="0">
                    <c:v>0.498967811372166</c:v>
                  </c:pt>
                  <c:pt idx="1">
                    <c:v>0.0963262624024359</c:v>
                  </c:pt>
                  <c:pt idx="2">
                    <c:v>0.158334075219073</c:v>
                  </c:pt>
                  <c:pt idx="3">
                    <c:v>0.130917077279553</c:v>
                  </c:pt>
                  <c:pt idx="4">
                    <c:v>0.221966563912518</c:v>
                  </c:pt>
                </c:numCache>
              </c:numRef>
            </c:plus>
            <c:minus>
              <c:numRef>
                <c:f>leucine!$B$74:$F$74</c:f>
                <c:numCache>
                  <c:formatCode>General</c:formatCode>
                  <c:ptCount val="5"/>
                  <c:pt idx="0">
                    <c:v>0.498967811372166</c:v>
                  </c:pt>
                  <c:pt idx="1">
                    <c:v>0.0963262624024359</c:v>
                  </c:pt>
                  <c:pt idx="2">
                    <c:v>0.158334075219073</c:v>
                  </c:pt>
                  <c:pt idx="3">
                    <c:v>0.130917077279553</c:v>
                  </c:pt>
                  <c:pt idx="4">
                    <c:v>0.221966563912518</c:v>
                  </c:pt>
                </c:numCache>
              </c:numRef>
            </c:minus>
          </c:errBars>
          <c:cat>
            <c:strRef>
              <c:f>leucine!$B$50:$F$50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leucine!$B$73:$F$73</c:f>
              <c:numCache>
                <c:formatCode>General</c:formatCode>
                <c:ptCount val="5"/>
                <c:pt idx="0">
                  <c:v>0.979447301123285</c:v>
                </c:pt>
                <c:pt idx="1">
                  <c:v>0.76012109901097</c:v>
                </c:pt>
                <c:pt idx="2">
                  <c:v>0.950231100218025</c:v>
                </c:pt>
                <c:pt idx="3" formatCode="0.00E+00">
                  <c:v>0.87290095747283</c:v>
                </c:pt>
                <c:pt idx="4">
                  <c:v>0.772968105517645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919912"/>
        <c:axId val="2101932840"/>
      </c:barChart>
      <c:catAx>
        <c:axId val="210191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101932840"/>
        <c:crosses val="autoZero"/>
        <c:auto val="1"/>
        <c:lblAlgn val="ctr"/>
        <c:lblOffset val="0"/>
        <c:noMultiLvlLbl val="0"/>
      </c:catAx>
      <c:valAx>
        <c:axId val="2101932840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19199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leucine!$A$51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leucine!$B$96:$F$96</c:f>
                <c:numCache>
                  <c:formatCode>General</c:formatCode>
                  <c:ptCount val="5"/>
                  <c:pt idx="0">
                    <c:v>0.589730805262207</c:v>
                  </c:pt>
                  <c:pt idx="1">
                    <c:v>0.234716899275403</c:v>
                  </c:pt>
                  <c:pt idx="2">
                    <c:v>0.101131215266505</c:v>
                  </c:pt>
                  <c:pt idx="3">
                    <c:v>0.0992291117090648</c:v>
                  </c:pt>
                  <c:pt idx="4">
                    <c:v>0.123894325880918</c:v>
                  </c:pt>
                </c:numCache>
              </c:numRef>
            </c:plus>
            <c:minus>
              <c:numRef>
                <c:f>leucine!$B$96:$F$96</c:f>
                <c:numCache>
                  <c:formatCode>General</c:formatCode>
                  <c:ptCount val="5"/>
                  <c:pt idx="0">
                    <c:v>0.589730805262207</c:v>
                  </c:pt>
                  <c:pt idx="1">
                    <c:v>0.234716899275403</c:v>
                  </c:pt>
                  <c:pt idx="2">
                    <c:v>0.101131215266505</c:v>
                  </c:pt>
                  <c:pt idx="3">
                    <c:v>0.0992291117090648</c:v>
                  </c:pt>
                  <c:pt idx="4">
                    <c:v>0.123894325880918</c:v>
                  </c:pt>
                </c:numCache>
              </c:numRef>
            </c:minus>
          </c:errBars>
          <c:cat>
            <c:strRef>
              <c:f>leucine!$B$50:$F$50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leucine!$B$95:$F$95</c:f>
              <c:numCache>
                <c:formatCode>General</c:formatCode>
                <c:ptCount val="5"/>
                <c:pt idx="0">
                  <c:v>0.972209830644838</c:v>
                </c:pt>
                <c:pt idx="1">
                  <c:v>0.784562844050394</c:v>
                </c:pt>
                <c:pt idx="2">
                  <c:v>0.959656793192202</c:v>
                </c:pt>
                <c:pt idx="3">
                  <c:v>0.709814775169245</c:v>
                </c:pt>
                <c:pt idx="4" formatCode="0.00E+00">
                  <c:v>0.760542060257477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636904"/>
        <c:axId val="2101640040"/>
      </c:barChart>
      <c:catAx>
        <c:axId val="2101636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101640040"/>
        <c:crosses val="autoZero"/>
        <c:auto val="1"/>
        <c:lblAlgn val="ctr"/>
        <c:lblOffset val="0"/>
        <c:noMultiLvlLbl val="0"/>
      </c:catAx>
      <c:valAx>
        <c:axId val="2101640040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16369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leucine!$C$33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leucine!$C$43:$C$47</c:f>
                <c:numCache>
                  <c:formatCode>General</c:formatCode>
                  <c:ptCount val="5"/>
                  <c:pt idx="0">
                    <c:v>0.566591159230926</c:v>
                  </c:pt>
                  <c:pt idx="1">
                    <c:v>1.060361946652843</c:v>
                  </c:pt>
                  <c:pt idx="2">
                    <c:v>2.174885808819772</c:v>
                  </c:pt>
                  <c:pt idx="3">
                    <c:v>0.805539942162336</c:v>
                  </c:pt>
                  <c:pt idx="4">
                    <c:v>1.837326136442233</c:v>
                  </c:pt>
                </c:numCache>
              </c:numRef>
            </c:plus>
            <c:minus>
              <c:numRef>
                <c:f>leucine!$C$43:$C$47</c:f>
                <c:numCache>
                  <c:formatCode>General</c:formatCode>
                  <c:ptCount val="5"/>
                  <c:pt idx="0">
                    <c:v>0.566591159230926</c:v>
                  </c:pt>
                  <c:pt idx="1">
                    <c:v>1.060361946652843</c:v>
                  </c:pt>
                  <c:pt idx="2">
                    <c:v>2.174885808819772</c:v>
                  </c:pt>
                  <c:pt idx="3">
                    <c:v>0.805539942162336</c:v>
                  </c:pt>
                  <c:pt idx="4">
                    <c:v>1.837326136442233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leucine!$C$57:$C$62</c:f>
              <c:numCache>
                <c:formatCode>0</c:formatCode>
                <c:ptCount val="6"/>
                <c:pt idx="0">
                  <c:v>99.94877072216799</c:v>
                </c:pt>
                <c:pt idx="1">
                  <c:v>99.5246762639444</c:v>
                </c:pt>
                <c:pt idx="2">
                  <c:v>97.07478199928929</c:v>
                </c:pt>
                <c:pt idx="3">
                  <c:v>96.23921868257646</c:v>
                </c:pt>
                <c:pt idx="4">
                  <c:v>94.67793304918133</c:v>
                </c:pt>
                <c:pt idx="5" formatCode="General">
                  <c:v>87.60669738232458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leucine!$V$33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leucine!$V$41:$V$45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leucine!$V$57:$V$62</c:f>
              <c:numCache>
                <c:formatCode>0</c:formatCode>
                <c:ptCount val="6"/>
                <c:pt idx="0">
                  <c:v>0.0512292778320319</c:v>
                </c:pt>
                <c:pt idx="1">
                  <c:v>0.475323736055614</c:v>
                </c:pt>
                <c:pt idx="2">
                  <c:v>2.925218000710728</c:v>
                </c:pt>
                <c:pt idx="3">
                  <c:v>3.760781317423526</c:v>
                </c:pt>
                <c:pt idx="4">
                  <c:v>5.322066950818635</c:v>
                </c:pt>
                <c:pt idx="5">
                  <c:v>12.39330261767541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81144"/>
        <c:axId val="2101686760"/>
      </c:scatterChart>
      <c:valAx>
        <c:axId val="210168114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1686760"/>
        <c:crosses val="autoZero"/>
        <c:crossBetween val="midCat"/>
      </c:valAx>
      <c:valAx>
        <c:axId val="210168676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16811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leucine!$C$33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leucine!$C$43:$C$47</c:f>
                <c:numCache>
                  <c:formatCode>General</c:formatCode>
                  <c:ptCount val="5"/>
                  <c:pt idx="0">
                    <c:v>0.566591159230926</c:v>
                  </c:pt>
                  <c:pt idx="1">
                    <c:v>1.060361946652843</c:v>
                  </c:pt>
                  <c:pt idx="2">
                    <c:v>2.174885808819772</c:v>
                  </c:pt>
                  <c:pt idx="3">
                    <c:v>0.805539942162336</c:v>
                  </c:pt>
                  <c:pt idx="4">
                    <c:v>1.837326136442233</c:v>
                  </c:pt>
                </c:numCache>
              </c:numRef>
            </c:plus>
            <c:minus>
              <c:numRef>
                <c:f>leucine!$C$43:$C$47</c:f>
                <c:numCache>
                  <c:formatCode>General</c:formatCode>
                  <c:ptCount val="5"/>
                  <c:pt idx="0">
                    <c:v>0.566591159230926</c:v>
                  </c:pt>
                  <c:pt idx="1">
                    <c:v>1.060361946652843</c:v>
                  </c:pt>
                  <c:pt idx="2">
                    <c:v>2.174885808819772</c:v>
                  </c:pt>
                  <c:pt idx="3">
                    <c:v>0.805539942162336</c:v>
                  </c:pt>
                  <c:pt idx="4">
                    <c:v>1.837326136442233</c:v>
                  </c:pt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leucine!$C$79:$C$84</c:f>
              <c:numCache>
                <c:formatCode>0</c:formatCode>
                <c:ptCount val="6"/>
                <c:pt idx="0">
                  <c:v>99.9407848281411</c:v>
                </c:pt>
                <c:pt idx="1">
                  <c:v>99.4217067771079</c:v>
                </c:pt>
                <c:pt idx="2">
                  <c:v>97.11852875202256</c:v>
                </c:pt>
                <c:pt idx="3">
                  <c:v>95.61979732325901</c:v>
                </c:pt>
                <c:pt idx="4">
                  <c:v>91.11068018999492</c:v>
                </c:pt>
                <c:pt idx="5" formatCode="General">
                  <c:v>87.439429837205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leucine!$V$33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leucine!$V$41:$V$45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leucine!$V$41:$V$45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leucine!$B$34:$B$39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leucine!$V$79:$V$84</c:f>
              <c:numCache>
                <c:formatCode>0</c:formatCode>
                <c:ptCount val="6"/>
                <c:pt idx="0">
                  <c:v>0.0592151718589153</c:v>
                </c:pt>
                <c:pt idx="1">
                  <c:v>0.578293222892073</c:v>
                </c:pt>
                <c:pt idx="2">
                  <c:v>2.881471247977435</c:v>
                </c:pt>
                <c:pt idx="3">
                  <c:v>4.380202676740982</c:v>
                </c:pt>
                <c:pt idx="4">
                  <c:v>8.889319810005078</c:v>
                </c:pt>
                <c:pt idx="5">
                  <c:v>12.56057016279498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26536"/>
        <c:axId val="2101732152"/>
      </c:scatterChart>
      <c:valAx>
        <c:axId val="210172653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1732152"/>
        <c:crosses val="autoZero"/>
        <c:crossBetween val="midCat"/>
      </c:valAx>
      <c:valAx>
        <c:axId val="210173215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17265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inosine!$C$33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inosine!$C$43:$C$48</c:f>
                <c:numCache>
                  <c:formatCode>General</c:formatCode>
                  <c:ptCount val="6"/>
                  <c:pt idx="0">
                    <c:v>0.893614307237733</c:v>
                  </c:pt>
                  <c:pt idx="1">
                    <c:v>1.055200283572001</c:v>
                  </c:pt>
                  <c:pt idx="2">
                    <c:v>0.947092461035766</c:v>
                  </c:pt>
                  <c:pt idx="3">
                    <c:v>1.241064158367317</c:v>
                  </c:pt>
                  <c:pt idx="4">
                    <c:v>1.281985824292662</c:v>
                  </c:pt>
                  <c:pt idx="5">
                    <c:v>0.520191312033166</c:v>
                  </c:pt>
                </c:numCache>
              </c:numRef>
            </c:plus>
            <c:minus>
              <c:numRef>
                <c:f>inosine!$C$43:$C$48</c:f>
                <c:numCache>
                  <c:formatCode>General</c:formatCode>
                  <c:ptCount val="6"/>
                  <c:pt idx="0">
                    <c:v>0.893614307237733</c:v>
                  </c:pt>
                  <c:pt idx="1">
                    <c:v>1.055200283572001</c:v>
                  </c:pt>
                  <c:pt idx="2">
                    <c:v>0.947092461035766</c:v>
                  </c:pt>
                  <c:pt idx="3">
                    <c:v>1.241064158367317</c:v>
                  </c:pt>
                  <c:pt idx="4">
                    <c:v>1.281985824292662</c:v>
                  </c:pt>
                  <c:pt idx="5">
                    <c:v>0.520191312033166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inosine!$C$34:$C$39</c:f>
              <c:numCache>
                <c:formatCode>0</c:formatCode>
                <c:ptCount val="6"/>
                <c:pt idx="0">
                  <c:v>95.96070355416527</c:v>
                </c:pt>
                <c:pt idx="1">
                  <c:v>97.67537559758989</c:v>
                </c:pt>
                <c:pt idx="2">
                  <c:v>97.00520328415896</c:v>
                </c:pt>
                <c:pt idx="3">
                  <c:v>97.969632592375</c:v>
                </c:pt>
                <c:pt idx="4">
                  <c:v>95.98827419968337</c:v>
                </c:pt>
                <c:pt idx="5" formatCode="General">
                  <c:v>97.70309832872319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inosine!$D$33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inosine!$D$43:$D$48</c:f>
                <c:numCache>
                  <c:formatCode>General</c:formatCode>
                  <c:ptCount val="6"/>
                  <c:pt idx="0">
                    <c:v>0.893614307237727</c:v>
                  </c:pt>
                  <c:pt idx="1">
                    <c:v>1.055200283572009</c:v>
                  </c:pt>
                  <c:pt idx="2">
                    <c:v>0.947092461035771</c:v>
                  </c:pt>
                  <c:pt idx="3">
                    <c:v>1.241064158367318</c:v>
                  </c:pt>
                  <c:pt idx="4">
                    <c:v>1.281985824292658</c:v>
                  </c:pt>
                  <c:pt idx="5">
                    <c:v>0.520191312033168</c:v>
                  </c:pt>
                </c:numCache>
              </c:numRef>
            </c:plus>
            <c:minus>
              <c:numRef>
                <c:f>inosine!$D$43:$D$48</c:f>
                <c:numCache>
                  <c:formatCode>General</c:formatCode>
                  <c:ptCount val="6"/>
                  <c:pt idx="0">
                    <c:v>0.893614307237727</c:v>
                  </c:pt>
                  <c:pt idx="1">
                    <c:v>1.055200283572009</c:v>
                  </c:pt>
                  <c:pt idx="2">
                    <c:v>0.947092461035771</c:v>
                  </c:pt>
                  <c:pt idx="3">
                    <c:v>1.241064158367318</c:v>
                  </c:pt>
                  <c:pt idx="4">
                    <c:v>1.281985824292658</c:v>
                  </c:pt>
                  <c:pt idx="5">
                    <c:v>0.520191312033168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inosine!$D$34:$D$39</c:f>
              <c:numCache>
                <c:formatCode>0</c:formatCode>
                <c:ptCount val="6"/>
                <c:pt idx="0">
                  <c:v>4.039296445834707</c:v>
                </c:pt>
                <c:pt idx="1">
                  <c:v>2.324624402410115</c:v>
                </c:pt>
                <c:pt idx="2">
                  <c:v>2.994796715841014</c:v>
                </c:pt>
                <c:pt idx="3">
                  <c:v>2.030367407624991</c:v>
                </c:pt>
                <c:pt idx="4">
                  <c:v>4.011725800316617</c:v>
                </c:pt>
                <c:pt idx="5" formatCode="General">
                  <c:v>2.296901671276797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inosine!$E$33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inosine!$E$43:$E$48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inosine!$E$43:$E$48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inosine!$E$34:$E$39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inosine!$F$33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inosine!$F$43:$F$48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inosine!$F$43:$F$48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inosine!$G$33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inosine!$G$43:$G$48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inosine!$G$43:$G$48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inosine!$H$33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inosine!$H$43:$H$47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inosine!$I$33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inosine!$J$33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inosine!$K$33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inosine!$L$33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inosine!$M$33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inosine!$N$33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inosine!$O$33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inosine!$P$33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inosine!$Q$33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inosine!$R$33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inosine!$S$33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66424"/>
        <c:axId val="2121931544"/>
      </c:scatterChart>
      <c:valAx>
        <c:axId val="212226642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1931544"/>
        <c:crosses val="autoZero"/>
        <c:crossBetween val="midCat"/>
      </c:valAx>
      <c:valAx>
        <c:axId val="212193154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222664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inosine!$A$51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inosine!$B$52:$F$52</c:f>
                <c:numCache>
                  <c:formatCode>General</c:formatCode>
                  <c:ptCount val="5"/>
                  <c:pt idx="0">
                    <c:v>0.0534679602287942</c:v>
                  </c:pt>
                  <c:pt idx="1">
                    <c:v>0.295382996604804</c:v>
                  </c:pt>
                  <c:pt idx="2">
                    <c:v>0.34241315773064</c:v>
                  </c:pt>
                  <c:pt idx="3">
                    <c:v>0.986904046870269</c:v>
                  </c:pt>
                  <c:pt idx="4">
                    <c:v>0.289928219669494</c:v>
                  </c:pt>
                </c:numCache>
              </c:numRef>
            </c:plus>
            <c:minus>
              <c:numRef>
                <c:f>inosine!$B$52:$F$52</c:f>
                <c:numCache>
                  <c:formatCode>General</c:formatCode>
                  <c:ptCount val="5"/>
                  <c:pt idx="0">
                    <c:v>0.0534679602287942</c:v>
                  </c:pt>
                  <c:pt idx="1">
                    <c:v>0.295382996604804</c:v>
                  </c:pt>
                  <c:pt idx="2">
                    <c:v>0.34241315773064</c:v>
                  </c:pt>
                  <c:pt idx="3">
                    <c:v>0.986904046870269</c:v>
                  </c:pt>
                  <c:pt idx="4">
                    <c:v>0.289928219669494</c:v>
                  </c:pt>
                </c:numCache>
              </c:numRef>
            </c:minus>
          </c:errBars>
          <c:cat>
            <c:strRef>
              <c:f>inosine!$B$50:$F$50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inosine!$B$51:$F$51</c:f>
              <c:numCache>
                <c:formatCode>General</c:formatCode>
                <c:ptCount val="5"/>
                <c:pt idx="0">
                  <c:v>0.397252468181909</c:v>
                </c:pt>
                <c:pt idx="1">
                  <c:v>0.482358564921231</c:v>
                </c:pt>
                <c:pt idx="2">
                  <c:v>0.566683983186923</c:v>
                </c:pt>
                <c:pt idx="3">
                  <c:v>1.034218888457208</c:v>
                </c:pt>
                <c:pt idx="4">
                  <c:v>0.51934281286332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418056"/>
        <c:axId val="2101501944"/>
      </c:barChart>
      <c:catAx>
        <c:axId val="210141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101501944"/>
        <c:crosses val="autoZero"/>
        <c:auto val="1"/>
        <c:lblAlgn val="ctr"/>
        <c:lblOffset val="0"/>
        <c:noMultiLvlLbl val="0"/>
      </c:catAx>
      <c:valAx>
        <c:axId val="2101501944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14180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inosine!$C$33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inosine!$C$43:$C$47</c:f>
                <c:numCache>
                  <c:formatCode>General</c:formatCode>
                  <c:ptCount val="5"/>
                  <c:pt idx="0">
                    <c:v>0.893614307237733</c:v>
                  </c:pt>
                  <c:pt idx="1">
                    <c:v>1.055200283572001</c:v>
                  </c:pt>
                  <c:pt idx="2">
                    <c:v>0.947092461035766</c:v>
                  </c:pt>
                  <c:pt idx="3">
                    <c:v>1.241064158367317</c:v>
                  </c:pt>
                  <c:pt idx="4">
                    <c:v>1.281985824292662</c:v>
                  </c:pt>
                </c:numCache>
              </c:numRef>
            </c:plus>
            <c:minus>
              <c:numRef>
                <c:f>inosine!$C$43:$C$47</c:f>
                <c:numCache>
                  <c:formatCode>General</c:formatCode>
                  <c:ptCount val="5"/>
                  <c:pt idx="0">
                    <c:v>0.893614307237733</c:v>
                  </c:pt>
                  <c:pt idx="1">
                    <c:v>1.055200283572001</c:v>
                  </c:pt>
                  <c:pt idx="2">
                    <c:v>0.947092461035766</c:v>
                  </c:pt>
                  <c:pt idx="3">
                    <c:v>1.241064158367317</c:v>
                  </c:pt>
                  <c:pt idx="4">
                    <c:v>1.281985824292662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inosine!$C$34:$C$39</c:f>
              <c:numCache>
                <c:formatCode>0</c:formatCode>
                <c:ptCount val="6"/>
                <c:pt idx="0">
                  <c:v>95.96070355416527</c:v>
                </c:pt>
                <c:pt idx="1">
                  <c:v>97.67537559758989</c:v>
                </c:pt>
                <c:pt idx="2">
                  <c:v>97.00520328415896</c:v>
                </c:pt>
                <c:pt idx="3">
                  <c:v>97.969632592375</c:v>
                </c:pt>
                <c:pt idx="4">
                  <c:v>95.98827419968337</c:v>
                </c:pt>
                <c:pt idx="5" formatCode="General">
                  <c:v>97.70309832872319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inosine!$V$33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inosine!$V$41:$V$45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inosine!$V$34:$V$39</c:f>
              <c:numCache>
                <c:formatCode>0</c:formatCode>
                <c:ptCount val="6"/>
                <c:pt idx="0">
                  <c:v>4.039296445834707</c:v>
                </c:pt>
                <c:pt idx="1">
                  <c:v>2.324624402410115</c:v>
                </c:pt>
                <c:pt idx="2">
                  <c:v>2.994796715841014</c:v>
                </c:pt>
                <c:pt idx="3">
                  <c:v>2.030367407624991</c:v>
                </c:pt>
                <c:pt idx="4">
                  <c:v>4.011725800316617</c:v>
                </c:pt>
                <c:pt idx="5">
                  <c:v>2.296901671276797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91592"/>
        <c:axId val="2122284888"/>
      </c:scatterChart>
      <c:valAx>
        <c:axId val="212229159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2284888"/>
        <c:crosses val="autoZero"/>
        <c:crossBetween val="midCat"/>
      </c:valAx>
      <c:valAx>
        <c:axId val="212228488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222915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inosine!$C$56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inosine!$C$65:$C$70</c:f>
                <c:numCache>
                  <c:formatCode>General</c:formatCode>
                  <c:ptCount val="6"/>
                  <c:pt idx="0">
                    <c:v>0.44195821179171</c:v>
                  </c:pt>
                  <c:pt idx="1">
                    <c:v>0.934127013196881</c:v>
                  </c:pt>
                  <c:pt idx="2">
                    <c:v>0.0</c:v>
                  </c:pt>
                  <c:pt idx="3">
                    <c:v>1.243063634603055</c:v>
                  </c:pt>
                  <c:pt idx="4">
                    <c:v>3.48250354152299</c:v>
                  </c:pt>
                  <c:pt idx="5">
                    <c:v>1.305023732741181</c:v>
                  </c:pt>
                </c:numCache>
              </c:numRef>
            </c:plus>
            <c:minus>
              <c:numRef>
                <c:f>inosine!$C$65:$C$70</c:f>
                <c:numCache>
                  <c:formatCode>General</c:formatCode>
                  <c:ptCount val="6"/>
                  <c:pt idx="0">
                    <c:v>0.44195821179171</c:v>
                  </c:pt>
                  <c:pt idx="1">
                    <c:v>0.934127013196881</c:v>
                  </c:pt>
                  <c:pt idx="2">
                    <c:v>0.0</c:v>
                  </c:pt>
                  <c:pt idx="3">
                    <c:v>1.243063634603055</c:v>
                  </c:pt>
                  <c:pt idx="4">
                    <c:v>3.48250354152299</c:v>
                  </c:pt>
                  <c:pt idx="5">
                    <c:v>1.305023732741181</c:v>
                  </c:pt>
                </c:numCache>
              </c:numRef>
            </c:minus>
          </c:errBars>
          <c:xVal>
            <c:numRef>
              <c:f>inosine!$B$57:$B$62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inosine!$C$57:$C$62</c:f>
              <c:numCache>
                <c:formatCode>0</c:formatCode>
                <c:ptCount val="6"/>
                <c:pt idx="0">
                  <c:v>99.55675910576791</c:v>
                </c:pt>
                <c:pt idx="1">
                  <c:v>99.32261494643794</c:v>
                </c:pt>
                <c:pt idx="2">
                  <c:v>100.0</c:v>
                </c:pt>
                <c:pt idx="3">
                  <c:v>99.15222032400773</c:v>
                </c:pt>
                <c:pt idx="4">
                  <c:v>94.08446158240828</c:v>
                </c:pt>
                <c:pt idx="5" formatCode="General">
                  <c:v>98.3021616321669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inosine!$D$56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inosine!$D$65:$D$70</c:f>
                <c:numCache>
                  <c:formatCode>General</c:formatCode>
                  <c:ptCount val="6"/>
                  <c:pt idx="0">
                    <c:v>0.441958211791705</c:v>
                  </c:pt>
                  <c:pt idx="1">
                    <c:v>0.934127013196879</c:v>
                  </c:pt>
                  <c:pt idx="2">
                    <c:v>0.0</c:v>
                  </c:pt>
                  <c:pt idx="3">
                    <c:v>1.243063634603054</c:v>
                  </c:pt>
                  <c:pt idx="4">
                    <c:v>3.482503541522988</c:v>
                  </c:pt>
                  <c:pt idx="5">
                    <c:v>1.305023732741181</c:v>
                  </c:pt>
                </c:numCache>
              </c:numRef>
            </c:plus>
            <c:minus>
              <c:numRef>
                <c:f>inosine!$D$65:$D$70</c:f>
                <c:numCache>
                  <c:formatCode>General</c:formatCode>
                  <c:ptCount val="6"/>
                  <c:pt idx="0">
                    <c:v>0.441958211791705</c:v>
                  </c:pt>
                  <c:pt idx="1">
                    <c:v>0.934127013196879</c:v>
                  </c:pt>
                  <c:pt idx="2">
                    <c:v>0.0</c:v>
                  </c:pt>
                  <c:pt idx="3">
                    <c:v>1.243063634603054</c:v>
                  </c:pt>
                  <c:pt idx="4">
                    <c:v>3.482503541522988</c:v>
                  </c:pt>
                  <c:pt idx="5">
                    <c:v>1.305023732741181</c:v>
                  </c:pt>
                </c:numCache>
              </c:numRef>
            </c:minus>
          </c:errBars>
          <c:xVal>
            <c:numRef>
              <c:f>inosine!$B$57:$B$62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inosine!$D$57:$D$62</c:f>
              <c:numCache>
                <c:formatCode>0</c:formatCode>
                <c:ptCount val="6"/>
                <c:pt idx="0">
                  <c:v>0.443240894232077</c:v>
                </c:pt>
                <c:pt idx="1">
                  <c:v>0.67738505356207</c:v>
                </c:pt>
                <c:pt idx="2">
                  <c:v>0.0</c:v>
                </c:pt>
                <c:pt idx="3">
                  <c:v>0.847779675992261</c:v>
                </c:pt>
                <c:pt idx="4">
                  <c:v>5.91553841759172</c:v>
                </c:pt>
                <c:pt idx="5" formatCode="General">
                  <c:v>1.697838367833101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inosine!$E$56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inosine!$E$65:$E$70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inosine!$E$65:$E$70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inosine!$B$57:$B$62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inosine!$E$57:$E$62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inosine!$F$56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inosine!$F$65:$F$70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inosine!$F$65:$F$70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inosine!$B$57:$B$62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inosine!$G$33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inosine!$G$65:$G$70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inosine!$G$65:$G$70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inosine!$H$33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inosine!$H$43:$H$47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inosine!$I$33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inosine!$J$33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inosine!$K$33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inosine!$L$33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inosine!$M$33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inosine!$N$33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inosine!$O$33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inosine!$P$33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inosine!$Q$33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inosine!$R$33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inosine!$S$33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9896"/>
        <c:axId val="2122090360"/>
      </c:scatterChart>
      <c:valAx>
        <c:axId val="212209989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2090360"/>
        <c:crosses val="autoZero"/>
        <c:crossBetween val="midCat"/>
      </c:valAx>
      <c:valAx>
        <c:axId val="212209036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220998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valine!$C$33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valine!$C$87:$C$92</c:f>
                <c:numCache>
                  <c:formatCode>General</c:formatCode>
                  <c:ptCount val="6"/>
                  <c:pt idx="0">
                    <c:v>1.47183892391781</c:v>
                  </c:pt>
                  <c:pt idx="1">
                    <c:v>0.288391805362951</c:v>
                  </c:pt>
                  <c:pt idx="2">
                    <c:v>0.240217217818799</c:v>
                  </c:pt>
                  <c:pt idx="3">
                    <c:v>0.396797498435437</c:v>
                  </c:pt>
                  <c:pt idx="4">
                    <c:v>1.337204856574824</c:v>
                  </c:pt>
                  <c:pt idx="5">
                    <c:v>0.482616786246586</c:v>
                  </c:pt>
                </c:numCache>
              </c:numRef>
            </c:plus>
            <c:minus>
              <c:numRef>
                <c:f>valine!$C$87:$C$92</c:f>
                <c:numCache>
                  <c:formatCode>General</c:formatCode>
                  <c:ptCount val="6"/>
                  <c:pt idx="0">
                    <c:v>1.47183892391781</c:v>
                  </c:pt>
                  <c:pt idx="1">
                    <c:v>0.288391805362951</c:v>
                  </c:pt>
                  <c:pt idx="2">
                    <c:v>0.240217217818799</c:v>
                  </c:pt>
                  <c:pt idx="3">
                    <c:v>0.396797498435437</c:v>
                  </c:pt>
                  <c:pt idx="4">
                    <c:v>1.337204856574824</c:v>
                  </c:pt>
                  <c:pt idx="5">
                    <c:v>0.482616786246586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valine!$C$79:$C$84</c:f>
              <c:numCache>
                <c:formatCode>0</c:formatCode>
                <c:ptCount val="6"/>
                <c:pt idx="0">
                  <c:v>98.88546952378026</c:v>
                </c:pt>
                <c:pt idx="1">
                  <c:v>99.01541778675997</c:v>
                </c:pt>
                <c:pt idx="2">
                  <c:v>98.76461096387968</c:v>
                </c:pt>
                <c:pt idx="3">
                  <c:v>98.66197251492514</c:v>
                </c:pt>
                <c:pt idx="4">
                  <c:v>96.09984526305362</c:v>
                </c:pt>
                <c:pt idx="5" formatCode="General">
                  <c:v>91.83359994284977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valine!$D$33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valine!$D$87:$D$92</c:f>
                <c:numCache>
                  <c:formatCode>General</c:formatCode>
                  <c:ptCount val="6"/>
                  <c:pt idx="0">
                    <c:v>1.471838923917805</c:v>
                  </c:pt>
                  <c:pt idx="1">
                    <c:v>0.288391805362948</c:v>
                  </c:pt>
                  <c:pt idx="2">
                    <c:v>0.240217217818798</c:v>
                  </c:pt>
                  <c:pt idx="3">
                    <c:v>0.396797498435435</c:v>
                  </c:pt>
                  <c:pt idx="4">
                    <c:v>1.337204856574816</c:v>
                  </c:pt>
                  <c:pt idx="5">
                    <c:v>0.48261678624658</c:v>
                  </c:pt>
                </c:numCache>
              </c:numRef>
            </c:plus>
            <c:minus>
              <c:numRef>
                <c:f>valine!$D$87:$D$92</c:f>
                <c:numCache>
                  <c:formatCode>General</c:formatCode>
                  <c:ptCount val="6"/>
                  <c:pt idx="0">
                    <c:v>1.471838923917805</c:v>
                  </c:pt>
                  <c:pt idx="1">
                    <c:v>0.288391805362948</c:v>
                  </c:pt>
                  <c:pt idx="2">
                    <c:v>0.240217217818798</c:v>
                  </c:pt>
                  <c:pt idx="3">
                    <c:v>0.396797498435435</c:v>
                  </c:pt>
                  <c:pt idx="4">
                    <c:v>1.337204856574816</c:v>
                  </c:pt>
                  <c:pt idx="5">
                    <c:v>0.48261678624658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valine!$D$79:$D$84</c:f>
              <c:numCache>
                <c:formatCode>0</c:formatCode>
                <c:ptCount val="6"/>
                <c:pt idx="0">
                  <c:v>1.114530476219742</c:v>
                </c:pt>
                <c:pt idx="1">
                  <c:v>0.984582213240035</c:v>
                </c:pt>
                <c:pt idx="2">
                  <c:v>1.235389036120299</c:v>
                </c:pt>
                <c:pt idx="3">
                  <c:v>1.338027485074856</c:v>
                </c:pt>
                <c:pt idx="4">
                  <c:v>3.900154736946402</c:v>
                </c:pt>
                <c:pt idx="5" formatCode="General">
                  <c:v>8.166400057150214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valine!$E$33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valine!$E$87:$E$92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valine!$E$65:$E$70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valine!$E$79:$E$84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valine!$F$33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valine!$F$87:$F$92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valine!$F$87:$F$92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valine!$G$33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valine!$G$87:$G$92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valine!$G$87:$G$92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valine!$H$33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valine!$H$43:$H$47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valine!$I$33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valine!$J$33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valine!$K$33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valine!$L$33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valine!$M$33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valine!$N$33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valine!$O$33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valine!$P$33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valine!$Q$33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valine!$R$33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valine!$S$33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valine!$S$43:$S$47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840168"/>
        <c:axId val="1760254232"/>
      </c:scatterChart>
      <c:valAx>
        <c:axId val="173884016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60254232"/>
        <c:crosses val="autoZero"/>
        <c:crossBetween val="midCat"/>
      </c:valAx>
      <c:valAx>
        <c:axId val="176025423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388401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inosine!$C$33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inosine!$C$87:$C$92</c:f>
                <c:numCache>
                  <c:formatCode>General</c:formatCode>
                  <c:ptCount val="6"/>
                  <c:pt idx="0">
                    <c:v>0.641491357615278</c:v>
                  </c:pt>
                  <c:pt idx="1">
                    <c:v>0.902093906793109</c:v>
                  </c:pt>
                  <c:pt idx="2">
                    <c:v>0.0</c:v>
                  </c:pt>
                  <c:pt idx="3">
                    <c:v>1.877910714730315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inosine!$C$87:$C$92</c:f>
                <c:numCache>
                  <c:formatCode>General</c:formatCode>
                  <c:ptCount val="6"/>
                  <c:pt idx="0">
                    <c:v>0.641491357615278</c:v>
                  </c:pt>
                  <c:pt idx="1">
                    <c:v>0.902093906793109</c:v>
                  </c:pt>
                  <c:pt idx="2">
                    <c:v>0.0</c:v>
                  </c:pt>
                  <c:pt idx="3">
                    <c:v>1.877910714730315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inosine!$C$79:$C$84</c:f>
              <c:numCache>
                <c:formatCode>0</c:formatCode>
                <c:ptCount val="6"/>
                <c:pt idx="0">
                  <c:v>99.45994178395911</c:v>
                </c:pt>
                <c:pt idx="1">
                  <c:v>98.97853682335273</c:v>
                </c:pt>
                <c:pt idx="2">
                  <c:v>100.0</c:v>
                </c:pt>
                <c:pt idx="3">
                  <c:v>98.02967866677514</c:v>
                </c:pt>
                <c:pt idx="4">
                  <c:v>100.0</c:v>
                </c:pt>
                <c:pt idx="5" formatCode="General">
                  <c:v>100.0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inosine!$D$33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inosine!$D$87:$D$92</c:f>
                <c:numCache>
                  <c:formatCode>General</c:formatCode>
                  <c:ptCount val="6"/>
                  <c:pt idx="0">
                    <c:v>0.641491357615281</c:v>
                  </c:pt>
                  <c:pt idx="1">
                    <c:v>0.90209390679311</c:v>
                  </c:pt>
                  <c:pt idx="2">
                    <c:v>0.0</c:v>
                  </c:pt>
                  <c:pt idx="3">
                    <c:v>1.877910714730315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inosine!$D$87:$D$92</c:f>
                <c:numCache>
                  <c:formatCode>General</c:formatCode>
                  <c:ptCount val="6"/>
                  <c:pt idx="0">
                    <c:v>0.641491357615281</c:v>
                  </c:pt>
                  <c:pt idx="1">
                    <c:v>0.90209390679311</c:v>
                  </c:pt>
                  <c:pt idx="2">
                    <c:v>0.0</c:v>
                  </c:pt>
                  <c:pt idx="3">
                    <c:v>1.877910714730315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inosine!$D$79:$D$84</c:f>
              <c:numCache>
                <c:formatCode>0</c:formatCode>
                <c:ptCount val="6"/>
                <c:pt idx="0">
                  <c:v>0.540058216040896</c:v>
                </c:pt>
                <c:pt idx="1">
                  <c:v>1.021463176647276</c:v>
                </c:pt>
                <c:pt idx="2">
                  <c:v>0.0</c:v>
                </c:pt>
                <c:pt idx="3">
                  <c:v>1.970321333224871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inosine!$E$33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inosine!$E$87:$E$92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inosine!$E$65:$E$70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inosine!$E$79:$E$84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inosine!$F$33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inosine!$F$87:$F$92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inosine!$F$87:$F$92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inosine!$G$33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inosine!$G$87:$G$92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inosine!$G$87:$G$92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inosine!$H$33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inosine!$H$43:$H$47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inosine!$I$33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inosine!$J$33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inosine!$K$33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inosine!$L$33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inosine!$M$33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inosine!$N$33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inosine!$O$33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inosine!$P$33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inosine!$Q$33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inosine!$R$33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inosine!$S$33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inosine!$S$43:$S$47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649592"/>
        <c:axId val="1937648120"/>
      </c:scatterChart>
      <c:valAx>
        <c:axId val="193764959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37648120"/>
        <c:crosses val="autoZero"/>
        <c:crossBetween val="midCat"/>
      </c:valAx>
      <c:valAx>
        <c:axId val="193764812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376495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inosine!$A$73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inosine!$B$74:$F$74</c:f>
                <c:numCache>
                  <c:formatCode>General</c:formatCode>
                  <c:ptCount val="5"/>
                  <c:pt idx="0">
                    <c:v>0.286212567785158</c:v>
                  </c:pt>
                  <c:pt idx="1">
                    <c:v>0.302205257344212</c:v>
                  </c:pt>
                  <c:pt idx="2">
                    <c:v>0.353266578765979</c:v>
                  </c:pt>
                  <c:pt idx="3">
                    <c:v>9.303054679620045</c:v>
                  </c:pt>
                  <c:pt idx="4">
                    <c:v>0.289450035382434</c:v>
                  </c:pt>
                </c:numCache>
              </c:numRef>
            </c:plus>
            <c:minus>
              <c:numRef>
                <c:f>inosine!$B$74:$F$74</c:f>
                <c:numCache>
                  <c:formatCode>General</c:formatCode>
                  <c:ptCount val="5"/>
                  <c:pt idx="0">
                    <c:v>0.286212567785158</c:v>
                  </c:pt>
                  <c:pt idx="1">
                    <c:v>0.302205257344212</c:v>
                  </c:pt>
                  <c:pt idx="2">
                    <c:v>0.353266578765979</c:v>
                  </c:pt>
                  <c:pt idx="3">
                    <c:v>9.303054679620045</c:v>
                  </c:pt>
                  <c:pt idx="4">
                    <c:v>0.289450035382434</c:v>
                  </c:pt>
                </c:numCache>
              </c:numRef>
            </c:minus>
          </c:errBars>
          <c:cat>
            <c:strRef>
              <c:f>inosine!$B$50:$F$50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inosine!$B$73:$F$73</c:f>
              <c:numCache>
                <c:formatCode>General</c:formatCode>
                <c:ptCount val="5"/>
                <c:pt idx="0">
                  <c:v>0.631934225685514</c:v>
                </c:pt>
                <c:pt idx="1">
                  <c:v>0.528663022664287</c:v>
                </c:pt>
                <c:pt idx="2">
                  <c:v>0.538866260815688</c:v>
                </c:pt>
                <c:pt idx="3" formatCode="0.00E+00">
                  <c:v>10.06218604106069</c:v>
                </c:pt>
                <c:pt idx="4">
                  <c:v>0.776514778513482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569384"/>
        <c:axId val="1937572520"/>
      </c:barChart>
      <c:catAx>
        <c:axId val="193756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937572520"/>
        <c:crosses val="autoZero"/>
        <c:auto val="1"/>
        <c:lblAlgn val="ctr"/>
        <c:lblOffset val="0"/>
        <c:noMultiLvlLbl val="0"/>
      </c:catAx>
      <c:valAx>
        <c:axId val="1937572520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375693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inosine!$A$51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inosine!$B$96:$F$96</c:f>
                <c:numCache>
                  <c:formatCode>General</c:formatCode>
                  <c:ptCount val="5"/>
                  <c:pt idx="0">
                    <c:v>2.200863663076624</c:v>
                  </c:pt>
                  <c:pt idx="1">
                    <c:v>0.0916116271966171</c:v>
                  </c:pt>
                  <c:pt idx="2">
                    <c:v>0.440570996451184</c:v>
                  </c:pt>
                  <c:pt idx="3">
                    <c:v>0.353443901938099</c:v>
                  </c:pt>
                  <c:pt idx="4">
                    <c:v>0.363350958024702</c:v>
                  </c:pt>
                </c:numCache>
              </c:numRef>
            </c:plus>
            <c:minus>
              <c:numRef>
                <c:f>inosine!$B$96:$F$96</c:f>
                <c:numCache>
                  <c:formatCode>General</c:formatCode>
                  <c:ptCount val="5"/>
                  <c:pt idx="0">
                    <c:v>2.200863663076624</c:v>
                  </c:pt>
                  <c:pt idx="1">
                    <c:v>0.0916116271966171</c:v>
                  </c:pt>
                  <c:pt idx="2">
                    <c:v>0.440570996451184</c:v>
                  </c:pt>
                  <c:pt idx="3">
                    <c:v>0.353443901938099</c:v>
                  </c:pt>
                  <c:pt idx="4">
                    <c:v>0.363350958024702</c:v>
                  </c:pt>
                </c:numCache>
              </c:numRef>
            </c:minus>
          </c:errBars>
          <c:cat>
            <c:strRef>
              <c:f>inosine!$B$50:$F$50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inosine!$B$95:$F$95</c:f>
              <c:numCache>
                <c:formatCode>General</c:formatCode>
                <c:ptCount val="5"/>
                <c:pt idx="0">
                  <c:v>1.353362345909253</c:v>
                </c:pt>
                <c:pt idx="1">
                  <c:v>0.448037898908631</c:v>
                </c:pt>
                <c:pt idx="2">
                  <c:v>1.128043412227915</c:v>
                </c:pt>
                <c:pt idx="3">
                  <c:v>0.710116654157659</c:v>
                </c:pt>
                <c:pt idx="4" formatCode="0.00E+00">
                  <c:v>0.523351996592892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544088"/>
        <c:axId val="1937535096"/>
      </c:barChart>
      <c:catAx>
        <c:axId val="193754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937535096"/>
        <c:crosses val="autoZero"/>
        <c:auto val="1"/>
        <c:lblAlgn val="ctr"/>
        <c:lblOffset val="0"/>
        <c:noMultiLvlLbl val="0"/>
      </c:catAx>
      <c:valAx>
        <c:axId val="1937535096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375440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inosine!$C$33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inosine!$C$43:$C$47</c:f>
                <c:numCache>
                  <c:formatCode>General</c:formatCode>
                  <c:ptCount val="5"/>
                  <c:pt idx="0">
                    <c:v>0.893614307237733</c:v>
                  </c:pt>
                  <c:pt idx="1">
                    <c:v>1.055200283572001</c:v>
                  </c:pt>
                  <c:pt idx="2">
                    <c:v>0.947092461035766</c:v>
                  </c:pt>
                  <c:pt idx="3">
                    <c:v>1.241064158367317</c:v>
                  </c:pt>
                  <c:pt idx="4">
                    <c:v>1.281985824292662</c:v>
                  </c:pt>
                </c:numCache>
              </c:numRef>
            </c:plus>
            <c:minus>
              <c:numRef>
                <c:f>inosine!$C$43:$C$47</c:f>
                <c:numCache>
                  <c:formatCode>General</c:formatCode>
                  <c:ptCount val="5"/>
                  <c:pt idx="0">
                    <c:v>0.893614307237733</c:v>
                  </c:pt>
                  <c:pt idx="1">
                    <c:v>1.055200283572001</c:v>
                  </c:pt>
                  <c:pt idx="2">
                    <c:v>0.947092461035766</c:v>
                  </c:pt>
                  <c:pt idx="3">
                    <c:v>1.241064158367317</c:v>
                  </c:pt>
                  <c:pt idx="4">
                    <c:v>1.281985824292662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inosine!$C$57:$C$62</c:f>
              <c:numCache>
                <c:formatCode>0</c:formatCode>
                <c:ptCount val="6"/>
                <c:pt idx="0">
                  <c:v>99.55675910576791</c:v>
                </c:pt>
                <c:pt idx="1">
                  <c:v>99.32261494643794</c:v>
                </c:pt>
                <c:pt idx="2">
                  <c:v>100.0</c:v>
                </c:pt>
                <c:pt idx="3">
                  <c:v>99.15222032400773</c:v>
                </c:pt>
                <c:pt idx="4">
                  <c:v>94.08446158240828</c:v>
                </c:pt>
                <c:pt idx="5" formatCode="General">
                  <c:v>98.3021616321669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inosine!$V$33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inosine!$V$41:$V$45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inosine!$V$57:$V$62</c:f>
              <c:numCache>
                <c:formatCode>0</c:formatCode>
                <c:ptCount val="6"/>
                <c:pt idx="0">
                  <c:v>0.443240894232077</c:v>
                </c:pt>
                <c:pt idx="1">
                  <c:v>0.67738505356207</c:v>
                </c:pt>
                <c:pt idx="2">
                  <c:v>0.0</c:v>
                </c:pt>
                <c:pt idx="3">
                  <c:v>0.847779675992261</c:v>
                </c:pt>
                <c:pt idx="4">
                  <c:v>5.91553841759172</c:v>
                </c:pt>
                <c:pt idx="5">
                  <c:v>1.697838367833101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83864"/>
        <c:axId val="1937489480"/>
      </c:scatterChart>
      <c:valAx>
        <c:axId val="193748386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37489480"/>
        <c:crosses val="autoZero"/>
        <c:crossBetween val="midCat"/>
      </c:valAx>
      <c:valAx>
        <c:axId val="193748948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374838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inosine!$C$33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inosine!$C$43:$C$47</c:f>
                <c:numCache>
                  <c:formatCode>General</c:formatCode>
                  <c:ptCount val="5"/>
                  <c:pt idx="0">
                    <c:v>0.893614307237733</c:v>
                  </c:pt>
                  <c:pt idx="1">
                    <c:v>1.055200283572001</c:v>
                  </c:pt>
                  <c:pt idx="2">
                    <c:v>0.947092461035766</c:v>
                  </c:pt>
                  <c:pt idx="3">
                    <c:v>1.241064158367317</c:v>
                  </c:pt>
                  <c:pt idx="4">
                    <c:v>1.281985824292662</c:v>
                  </c:pt>
                </c:numCache>
              </c:numRef>
            </c:plus>
            <c:minus>
              <c:numRef>
                <c:f>inosine!$C$43:$C$47</c:f>
                <c:numCache>
                  <c:formatCode>General</c:formatCode>
                  <c:ptCount val="5"/>
                  <c:pt idx="0">
                    <c:v>0.893614307237733</c:v>
                  </c:pt>
                  <c:pt idx="1">
                    <c:v>1.055200283572001</c:v>
                  </c:pt>
                  <c:pt idx="2">
                    <c:v>0.947092461035766</c:v>
                  </c:pt>
                  <c:pt idx="3">
                    <c:v>1.241064158367317</c:v>
                  </c:pt>
                  <c:pt idx="4">
                    <c:v>1.281985824292662</c:v>
                  </c:pt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inosine!$C$79:$C$84</c:f>
              <c:numCache>
                <c:formatCode>0</c:formatCode>
                <c:ptCount val="6"/>
                <c:pt idx="0">
                  <c:v>99.45994178395911</c:v>
                </c:pt>
                <c:pt idx="1">
                  <c:v>98.97853682335273</c:v>
                </c:pt>
                <c:pt idx="2">
                  <c:v>100.0</c:v>
                </c:pt>
                <c:pt idx="3">
                  <c:v>98.02967866677514</c:v>
                </c:pt>
                <c:pt idx="4">
                  <c:v>100.0</c:v>
                </c:pt>
                <c:pt idx="5" formatCode="General">
                  <c:v>100.0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inosine!$V$33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inosine!$V$41:$V$45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inosine!$V$41:$V$45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inosine!$B$34:$B$39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inosine!$V$79:$V$84</c:f>
              <c:numCache>
                <c:formatCode>0</c:formatCode>
                <c:ptCount val="6"/>
                <c:pt idx="0">
                  <c:v>0.540058216040896</c:v>
                </c:pt>
                <c:pt idx="1">
                  <c:v>1.021463176647276</c:v>
                </c:pt>
                <c:pt idx="2">
                  <c:v>0.0</c:v>
                </c:pt>
                <c:pt idx="3">
                  <c:v>1.970321333224871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50424"/>
        <c:axId val="1937438872"/>
      </c:scatterChart>
      <c:valAx>
        <c:axId val="193745042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37438872"/>
        <c:crosses val="autoZero"/>
        <c:crossBetween val="midCat"/>
      </c:valAx>
      <c:valAx>
        <c:axId val="193743887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374504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GMP!$C$33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GMP!$C$43:$C$48</c:f>
                <c:numCache>
                  <c:formatCode>General</c:formatCode>
                  <c:ptCount val="6"/>
                  <c:pt idx="0">
                    <c:v>2.102102710954956</c:v>
                  </c:pt>
                  <c:pt idx="1">
                    <c:v>2.831421816236486</c:v>
                  </c:pt>
                  <c:pt idx="2">
                    <c:v>2.034325187486874</c:v>
                  </c:pt>
                  <c:pt idx="3">
                    <c:v>1.15295522117218</c:v>
                  </c:pt>
                  <c:pt idx="4">
                    <c:v>0.745380582132356</c:v>
                  </c:pt>
                  <c:pt idx="5">
                    <c:v>1.908911946373867</c:v>
                  </c:pt>
                </c:numCache>
              </c:numRef>
            </c:plus>
            <c:minus>
              <c:numRef>
                <c:f>GMP!$C$43:$C$48</c:f>
                <c:numCache>
                  <c:formatCode>General</c:formatCode>
                  <c:ptCount val="6"/>
                  <c:pt idx="0">
                    <c:v>2.102102710954956</c:v>
                  </c:pt>
                  <c:pt idx="1">
                    <c:v>2.831421816236486</c:v>
                  </c:pt>
                  <c:pt idx="2">
                    <c:v>2.034325187486874</c:v>
                  </c:pt>
                  <c:pt idx="3">
                    <c:v>1.15295522117218</c:v>
                  </c:pt>
                  <c:pt idx="4">
                    <c:v>0.745380582132356</c:v>
                  </c:pt>
                  <c:pt idx="5">
                    <c:v>1.908911946373867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GMP!$C$34:$C$39</c:f>
              <c:numCache>
                <c:formatCode>0</c:formatCode>
                <c:ptCount val="6"/>
                <c:pt idx="0">
                  <c:v>63.45678915088244</c:v>
                </c:pt>
                <c:pt idx="1">
                  <c:v>62.96270190394545</c:v>
                </c:pt>
                <c:pt idx="2">
                  <c:v>63.40734649952742</c:v>
                </c:pt>
                <c:pt idx="3">
                  <c:v>63.73542447958294</c:v>
                </c:pt>
                <c:pt idx="4">
                  <c:v>64.55184820681393</c:v>
                </c:pt>
                <c:pt idx="5" formatCode="General">
                  <c:v>65.65065690011537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GMP!$D$33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GMP!$D$43:$D$48</c:f>
                <c:numCache>
                  <c:formatCode>General</c:formatCode>
                  <c:ptCount val="6"/>
                  <c:pt idx="0">
                    <c:v>0.907122466418801</c:v>
                  </c:pt>
                  <c:pt idx="1">
                    <c:v>1.37981919612547</c:v>
                  </c:pt>
                  <c:pt idx="2">
                    <c:v>0.620390975563543</c:v>
                  </c:pt>
                  <c:pt idx="3">
                    <c:v>0.228852400554325</c:v>
                  </c:pt>
                  <c:pt idx="4">
                    <c:v>0.728452685549562</c:v>
                  </c:pt>
                  <c:pt idx="5">
                    <c:v>0.718463889220116</c:v>
                  </c:pt>
                </c:numCache>
              </c:numRef>
            </c:plus>
            <c:minus>
              <c:numRef>
                <c:f>GMP!$D$43:$D$48</c:f>
                <c:numCache>
                  <c:formatCode>General</c:formatCode>
                  <c:ptCount val="6"/>
                  <c:pt idx="0">
                    <c:v>0.907122466418801</c:v>
                  </c:pt>
                  <c:pt idx="1">
                    <c:v>1.37981919612547</c:v>
                  </c:pt>
                  <c:pt idx="2">
                    <c:v>0.620390975563543</c:v>
                  </c:pt>
                  <c:pt idx="3">
                    <c:v>0.228852400554325</c:v>
                  </c:pt>
                  <c:pt idx="4">
                    <c:v>0.728452685549562</c:v>
                  </c:pt>
                  <c:pt idx="5">
                    <c:v>0.718463889220116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GMP!$D$34:$D$39</c:f>
              <c:numCache>
                <c:formatCode>0</c:formatCode>
                <c:ptCount val="6"/>
                <c:pt idx="0">
                  <c:v>6.469440925616012</c:v>
                </c:pt>
                <c:pt idx="1">
                  <c:v>6.307473900235817</c:v>
                </c:pt>
                <c:pt idx="2">
                  <c:v>6.490427906354226</c:v>
                </c:pt>
                <c:pt idx="3">
                  <c:v>6.728880321570488</c:v>
                </c:pt>
                <c:pt idx="4">
                  <c:v>5.450090163733274</c:v>
                </c:pt>
                <c:pt idx="5" formatCode="General">
                  <c:v>5.836849445445993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GMP!$E$33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GMP!$E$43:$E$48</c:f>
                <c:numCache>
                  <c:formatCode>General</c:formatCode>
                  <c:ptCount val="6"/>
                  <c:pt idx="0">
                    <c:v>2.284276371064629</c:v>
                  </c:pt>
                  <c:pt idx="1">
                    <c:v>3.371583068902382</c:v>
                  </c:pt>
                  <c:pt idx="2">
                    <c:v>1.43294805047401</c:v>
                  </c:pt>
                  <c:pt idx="3">
                    <c:v>0.97807600612977</c:v>
                  </c:pt>
                  <c:pt idx="4">
                    <c:v>0.0645923127039586</c:v>
                  </c:pt>
                  <c:pt idx="5">
                    <c:v>1.689725908758236</c:v>
                  </c:pt>
                </c:numCache>
              </c:numRef>
            </c:plus>
            <c:minus>
              <c:numRef>
                <c:f>GMP!$E$43:$E$48</c:f>
                <c:numCache>
                  <c:formatCode>General</c:formatCode>
                  <c:ptCount val="6"/>
                  <c:pt idx="0">
                    <c:v>2.284276371064629</c:v>
                  </c:pt>
                  <c:pt idx="1">
                    <c:v>3.371583068902382</c:v>
                  </c:pt>
                  <c:pt idx="2">
                    <c:v>1.43294805047401</c:v>
                  </c:pt>
                  <c:pt idx="3">
                    <c:v>0.97807600612977</c:v>
                  </c:pt>
                  <c:pt idx="4">
                    <c:v>0.0645923127039586</c:v>
                  </c:pt>
                  <c:pt idx="5">
                    <c:v>1.689725908758236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GMP!$E$34:$E$39</c:f>
              <c:numCache>
                <c:formatCode>0</c:formatCode>
                <c:ptCount val="6"/>
                <c:pt idx="0">
                  <c:v>30.07376992350158</c:v>
                </c:pt>
                <c:pt idx="1">
                  <c:v>30.72982419581873</c:v>
                </c:pt>
                <c:pt idx="2">
                  <c:v>30.10222559411834</c:v>
                </c:pt>
                <c:pt idx="3">
                  <c:v>29.53569519884657</c:v>
                </c:pt>
                <c:pt idx="4">
                  <c:v>29.99806162945281</c:v>
                </c:pt>
                <c:pt idx="5" formatCode="General">
                  <c:v>28.51249365443863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GMP!$F$33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GMP!$F$43:$F$48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GMP!$F$43:$F$48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GMP!$G$33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GMP!$G$43:$G$48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GMP!$G$43:$G$48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GMP!$H$33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GMP!$H$43:$H$47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GMP!$I$33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GMP!$J$33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GMP!$K$33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GMP!$L$33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GMP!$M$33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GMP!$N$33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GMP!$O$33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GMP!$P$33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GMP!$Q$33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GMP!$R$33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GMP!$S$33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800152"/>
        <c:axId val="2121795192"/>
      </c:scatterChart>
      <c:valAx>
        <c:axId val="212180015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1795192"/>
        <c:crosses val="autoZero"/>
        <c:crossBetween val="midCat"/>
      </c:valAx>
      <c:valAx>
        <c:axId val="212179519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218001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GMP!$A$51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GMP!$B$52:$F$52</c:f>
                <c:numCache>
                  <c:formatCode>General</c:formatCode>
                  <c:ptCount val="5"/>
                  <c:pt idx="0">
                    <c:v>0.110034354062717</c:v>
                  </c:pt>
                  <c:pt idx="1">
                    <c:v>0.208494785059252</c:v>
                  </c:pt>
                  <c:pt idx="2">
                    <c:v>0.199731808642156</c:v>
                  </c:pt>
                  <c:pt idx="3">
                    <c:v>0.183780409602233</c:v>
                  </c:pt>
                  <c:pt idx="4">
                    <c:v>0.37132872271818</c:v>
                  </c:pt>
                </c:numCache>
              </c:numRef>
            </c:plus>
            <c:minus>
              <c:numRef>
                <c:f>GMP!$B$52:$F$52</c:f>
                <c:numCache>
                  <c:formatCode>General</c:formatCode>
                  <c:ptCount val="5"/>
                  <c:pt idx="0">
                    <c:v>0.110034354062717</c:v>
                  </c:pt>
                  <c:pt idx="1">
                    <c:v>0.208494785059252</c:v>
                  </c:pt>
                  <c:pt idx="2">
                    <c:v>0.199731808642156</c:v>
                  </c:pt>
                  <c:pt idx="3">
                    <c:v>0.183780409602233</c:v>
                  </c:pt>
                  <c:pt idx="4">
                    <c:v>0.37132872271818</c:v>
                  </c:pt>
                </c:numCache>
              </c:numRef>
            </c:minus>
          </c:errBars>
          <c:cat>
            <c:strRef>
              <c:f>GMP!$B$50:$F$50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GMP!$B$51:$F$51</c:f>
              <c:numCache>
                <c:formatCode>General</c:formatCode>
                <c:ptCount val="5"/>
                <c:pt idx="0">
                  <c:v>0.939909893194726</c:v>
                </c:pt>
                <c:pt idx="1">
                  <c:v>0.851672406280875</c:v>
                </c:pt>
                <c:pt idx="2">
                  <c:v>0.908493429567259</c:v>
                </c:pt>
                <c:pt idx="3">
                  <c:v>0.941301573033159</c:v>
                </c:pt>
                <c:pt idx="4">
                  <c:v>1.010519585655666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964856"/>
        <c:axId val="2122228856"/>
      </c:barChart>
      <c:catAx>
        <c:axId val="212196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122228856"/>
        <c:crosses val="autoZero"/>
        <c:auto val="1"/>
        <c:lblAlgn val="ctr"/>
        <c:lblOffset val="0"/>
        <c:noMultiLvlLbl val="0"/>
      </c:catAx>
      <c:valAx>
        <c:axId val="2122228856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219648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GMP!$C$33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GMP!$C$43:$C$47</c:f>
                <c:numCache>
                  <c:formatCode>General</c:formatCode>
                  <c:ptCount val="5"/>
                  <c:pt idx="0">
                    <c:v>2.102102710954956</c:v>
                  </c:pt>
                  <c:pt idx="1">
                    <c:v>2.831421816236486</c:v>
                  </c:pt>
                  <c:pt idx="2">
                    <c:v>2.034325187486874</c:v>
                  </c:pt>
                  <c:pt idx="3">
                    <c:v>1.15295522117218</c:v>
                  </c:pt>
                  <c:pt idx="4">
                    <c:v>0.745380582132356</c:v>
                  </c:pt>
                </c:numCache>
              </c:numRef>
            </c:plus>
            <c:minus>
              <c:numRef>
                <c:f>GMP!$C$43:$C$47</c:f>
                <c:numCache>
                  <c:formatCode>General</c:formatCode>
                  <c:ptCount val="5"/>
                  <c:pt idx="0">
                    <c:v>2.102102710954956</c:v>
                  </c:pt>
                  <c:pt idx="1">
                    <c:v>2.831421816236486</c:v>
                  </c:pt>
                  <c:pt idx="2">
                    <c:v>2.034325187486874</c:v>
                  </c:pt>
                  <c:pt idx="3">
                    <c:v>1.15295522117218</c:v>
                  </c:pt>
                  <c:pt idx="4">
                    <c:v>0.745380582132356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GMP!$C$34:$C$39</c:f>
              <c:numCache>
                <c:formatCode>0</c:formatCode>
                <c:ptCount val="6"/>
                <c:pt idx="0">
                  <c:v>63.45678915088244</c:v>
                </c:pt>
                <c:pt idx="1">
                  <c:v>62.96270190394545</c:v>
                </c:pt>
                <c:pt idx="2">
                  <c:v>63.40734649952742</c:v>
                </c:pt>
                <c:pt idx="3">
                  <c:v>63.73542447958294</c:v>
                </c:pt>
                <c:pt idx="4">
                  <c:v>64.55184820681393</c:v>
                </c:pt>
                <c:pt idx="5" formatCode="General">
                  <c:v>65.65065690011537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GMP!$V$33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GMP!$V$41:$V$45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GMP!$V$34:$V$39</c:f>
              <c:numCache>
                <c:formatCode>0</c:formatCode>
                <c:ptCount val="6"/>
                <c:pt idx="0">
                  <c:v>36.5432108491176</c:v>
                </c:pt>
                <c:pt idx="1">
                  <c:v>37.03729809605455</c:v>
                </c:pt>
                <c:pt idx="2">
                  <c:v>36.59265350047257</c:v>
                </c:pt>
                <c:pt idx="3">
                  <c:v>36.26457552041706</c:v>
                </c:pt>
                <c:pt idx="4">
                  <c:v>35.44815179318608</c:v>
                </c:pt>
                <c:pt idx="5">
                  <c:v>34.34934309988462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43064"/>
        <c:axId val="2121736584"/>
      </c:scatterChart>
      <c:valAx>
        <c:axId val="212174306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1736584"/>
        <c:crosses val="autoZero"/>
        <c:crossBetween val="midCat"/>
      </c:valAx>
      <c:valAx>
        <c:axId val="212173658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217430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GMP!$C$56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GMP!$C$65:$C$70</c:f>
                <c:numCache>
                  <c:formatCode>General</c:formatCode>
                  <c:ptCount val="6"/>
                  <c:pt idx="0">
                    <c:v>1.078877674577714</c:v>
                  </c:pt>
                  <c:pt idx="1">
                    <c:v>0.817858728724182</c:v>
                  </c:pt>
                  <c:pt idx="2">
                    <c:v>1.315691934105271</c:v>
                  </c:pt>
                  <c:pt idx="3">
                    <c:v>2.70848014737861</c:v>
                  </c:pt>
                  <c:pt idx="4">
                    <c:v>0.782709435900273</c:v>
                  </c:pt>
                  <c:pt idx="5">
                    <c:v>1.323286285389094</c:v>
                  </c:pt>
                </c:numCache>
              </c:numRef>
            </c:plus>
            <c:minus>
              <c:numRef>
                <c:f>GMP!$C$65:$C$70</c:f>
                <c:numCache>
                  <c:formatCode>General</c:formatCode>
                  <c:ptCount val="6"/>
                  <c:pt idx="0">
                    <c:v>1.078877674577714</c:v>
                  </c:pt>
                  <c:pt idx="1">
                    <c:v>0.817858728724182</c:v>
                  </c:pt>
                  <c:pt idx="2">
                    <c:v>1.315691934105271</c:v>
                  </c:pt>
                  <c:pt idx="3">
                    <c:v>2.70848014737861</c:v>
                  </c:pt>
                  <c:pt idx="4">
                    <c:v>0.782709435900273</c:v>
                  </c:pt>
                  <c:pt idx="5">
                    <c:v>1.323286285389094</c:v>
                  </c:pt>
                </c:numCache>
              </c:numRef>
            </c:minus>
          </c:errBars>
          <c:xVal>
            <c:numRef>
              <c:f>GMP!$B$57:$B$62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GMP!$C$57:$C$62</c:f>
              <c:numCache>
                <c:formatCode>0</c:formatCode>
                <c:ptCount val="6"/>
                <c:pt idx="0">
                  <c:v>64.49671613993517</c:v>
                </c:pt>
                <c:pt idx="1">
                  <c:v>63.77264584781417</c:v>
                </c:pt>
                <c:pt idx="2">
                  <c:v>62.70138265057228</c:v>
                </c:pt>
                <c:pt idx="3">
                  <c:v>64.69443502083214</c:v>
                </c:pt>
                <c:pt idx="4">
                  <c:v>63.29454259652658</c:v>
                </c:pt>
                <c:pt idx="5" formatCode="General">
                  <c:v>62.84958885456312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GMP!$D$56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GMP!$D$65:$D$70</c:f>
                <c:numCache>
                  <c:formatCode>General</c:formatCode>
                  <c:ptCount val="6"/>
                  <c:pt idx="0">
                    <c:v>2.286917510100813</c:v>
                  </c:pt>
                  <c:pt idx="1">
                    <c:v>0.297195970517515</c:v>
                  </c:pt>
                  <c:pt idx="2">
                    <c:v>0.217233251568978</c:v>
                  </c:pt>
                  <c:pt idx="3">
                    <c:v>1.967055410310935</c:v>
                  </c:pt>
                  <c:pt idx="4">
                    <c:v>1.018458457338729</c:v>
                  </c:pt>
                  <c:pt idx="5">
                    <c:v>0.947904891320526</c:v>
                  </c:pt>
                </c:numCache>
              </c:numRef>
            </c:plus>
            <c:minus>
              <c:numRef>
                <c:f>GMP!$D$65:$D$70</c:f>
                <c:numCache>
                  <c:formatCode>General</c:formatCode>
                  <c:ptCount val="6"/>
                  <c:pt idx="0">
                    <c:v>2.286917510100813</c:v>
                  </c:pt>
                  <c:pt idx="1">
                    <c:v>0.297195970517515</c:v>
                  </c:pt>
                  <c:pt idx="2">
                    <c:v>0.217233251568978</c:v>
                  </c:pt>
                  <c:pt idx="3">
                    <c:v>1.967055410310935</c:v>
                  </c:pt>
                  <c:pt idx="4">
                    <c:v>1.018458457338729</c:v>
                  </c:pt>
                  <c:pt idx="5">
                    <c:v>0.947904891320526</c:v>
                  </c:pt>
                </c:numCache>
              </c:numRef>
            </c:minus>
          </c:errBars>
          <c:xVal>
            <c:numRef>
              <c:f>GMP!$B$57:$B$62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GMP!$D$57:$D$62</c:f>
              <c:numCache>
                <c:formatCode>0</c:formatCode>
                <c:ptCount val="6"/>
                <c:pt idx="0">
                  <c:v>5.515589789324635</c:v>
                </c:pt>
                <c:pt idx="1">
                  <c:v>6.766428822994984</c:v>
                </c:pt>
                <c:pt idx="2">
                  <c:v>7.813532016814284</c:v>
                </c:pt>
                <c:pt idx="3">
                  <c:v>4.617839598280259</c:v>
                </c:pt>
                <c:pt idx="4">
                  <c:v>7.650542989632051</c:v>
                </c:pt>
                <c:pt idx="5" formatCode="General">
                  <c:v>6.640218151737079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GMP!$E$56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GMP!$E$65:$E$70</c:f>
                <c:numCache>
                  <c:formatCode>General</c:formatCode>
                  <c:ptCount val="6"/>
                  <c:pt idx="0">
                    <c:v>1.508225732814424</c:v>
                  </c:pt>
                  <c:pt idx="1">
                    <c:v>1.11274122487597</c:v>
                  </c:pt>
                  <c:pt idx="2">
                    <c:v>1.528513104012897</c:v>
                  </c:pt>
                  <c:pt idx="3">
                    <c:v>1.435335424385508</c:v>
                  </c:pt>
                  <c:pt idx="4">
                    <c:v>0.237043853853003</c:v>
                  </c:pt>
                  <c:pt idx="5">
                    <c:v>2.216204190025988</c:v>
                  </c:pt>
                </c:numCache>
              </c:numRef>
            </c:plus>
            <c:minus>
              <c:numRef>
                <c:f>GMP!$E$65:$E$70</c:f>
                <c:numCache>
                  <c:formatCode>General</c:formatCode>
                  <c:ptCount val="6"/>
                  <c:pt idx="0">
                    <c:v>1.508225732814424</c:v>
                  </c:pt>
                  <c:pt idx="1">
                    <c:v>1.11274122487597</c:v>
                  </c:pt>
                  <c:pt idx="2">
                    <c:v>1.528513104012897</c:v>
                  </c:pt>
                  <c:pt idx="3">
                    <c:v>1.435335424385508</c:v>
                  </c:pt>
                  <c:pt idx="4">
                    <c:v>0.237043853853003</c:v>
                  </c:pt>
                  <c:pt idx="5">
                    <c:v>2.216204190025988</c:v>
                  </c:pt>
                </c:numCache>
              </c:numRef>
            </c:minus>
          </c:errBars>
          <c:xVal>
            <c:numRef>
              <c:f>GMP!$B$57:$B$62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GMP!$E$57:$E$62</c:f>
              <c:numCache>
                <c:formatCode>0</c:formatCode>
                <c:ptCount val="6"/>
                <c:pt idx="0">
                  <c:v>29.98769407074019</c:v>
                </c:pt>
                <c:pt idx="1">
                  <c:v>29.46092532919085</c:v>
                </c:pt>
                <c:pt idx="2">
                  <c:v>29.48508533261343</c:v>
                </c:pt>
                <c:pt idx="3">
                  <c:v>30.68772538088761</c:v>
                </c:pt>
                <c:pt idx="4">
                  <c:v>29.05491441384135</c:v>
                </c:pt>
                <c:pt idx="5" formatCode="General">
                  <c:v>30.51019299369981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GMP!$F$56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GMP!$F$65:$F$70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GMP!$F$65:$F$70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GMP!$B$57:$B$62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GMP!$G$33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GMP!$G$65:$G$70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GMP!$G$65:$G$70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GMP!$H$33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GMP!$H$43:$H$47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GMP!$I$33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GMP!$J$33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GMP!$K$33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GMP!$L$33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GMP!$M$33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GMP!$N$33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GMP!$O$33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GMP!$P$33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GMP!$Q$33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GMP!$R$33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GMP!$S$33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532536"/>
        <c:axId val="2121524200"/>
      </c:scatterChart>
      <c:valAx>
        <c:axId val="212153253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1524200"/>
        <c:crosses val="autoZero"/>
        <c:crossBetween val="midCat"/>
      </c:valAx>
      <c:valAx>
        <c:axId val="212152420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215325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GMP!$C$33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GMP!$C$87:$C$92</c:f>
                <c:numCache>
                  <c:formatCode>General</c:formatCode>
                  <c:ptCount val="6"/>
                  <c:pt idx="0">
                    <c:v>0.933701776533878</c:v>
                  </c:pt>
                  <c:pt idx="1">
                    <c:v>1.336198990710235</c:v>
                  </c:pt>
                  <c:pt idx="2">
                    <c:v>1.397762132701425</c:v>
                  </c:pt>
                  <c:pt idx="3">
                    <c:v>2.825292592182801</c:v>
                  </c:pt>
                  <c:pt idx="4">
                    <c:v>1.967710790925183</c:v>
                  </c:pt>
                  <c:pt idx="5">
                    <c:v>2.064008746091185</c:v>
                  </c:pt>
                </c:numCache>
              </c:numRef>
            </c:plus>
            <c:minus>
              <c:numRef>
                <c:f>GMP!$C$87:$C$92</c:f>
                <c:numCache>
                  <c:formatCode>General</c:formatCode>
                  <c:ptCount val="6"/>
                  <c:pt idx="0">
                    <c:v>0.933701776533878</c:v>
                  </c:pt>
                  <c:pt idx="1">
                    <c:v>1.336198990710235</c:v>
                  </c:pt>
                  <c:pt idx="2">
                    <c:v>1.397762132701425</c:v>
                  </c:pt>
                  <c:pt idx="3">
                    <c:v>2.825292592182801</c:v>
                  </c:pt>
                  <c:pt idx="4">
                    <c:v>1.967710790925183</c:v>
                  </c:pt>
                  <c:pt idx="5">
                    <c:v>2.064008746091185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GMP!$C$79:$C$84</c:f>
              <c:numCache>
                <c:formatCode>0</c:formatCode>
                <c:ptCount val="6"/>
                <c:pt idx="0">
                  <c:v>63.02446281126725</c:v>
                </c:pt>
                <c:pt idx="1">
                  <c:v>63.16088987495019</c:v>
                </c:pt>
                <c:pt idx="2">
                  <c:v>65.25110463417033</c:v>
                </c:pt>
                <c:pt idx="3">
                  <c:v>64.90957064868688</c:v>
                </c:pt>
                <c:pt idx="4">
                  <c:v>63.79876575346714</c:v>
                </c:pt>
                <c:pt idx="5" formatCode="General">
                  <c:v>63.06251649830988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GMP!$D$33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GMP!$D$87:$D$92</c:f>
                <c:numCache>
                  <c:formatCode>General</c:formatCode>
                  <c:ptCount val="6"/>
                  <c:pt idx="0">
                    <c:v>0.803762637474888</c:v>
                  </c:pt>
                  <c:pt idx="1">
                    <c:v>0.534593869900958</c:v>
                  </c:pt>
                  <c:pt idx="2">
                    <c:v>0.839012735009833</c:v>
                  </c:pt>
                  <c:pt idx="3">
                    <c:v>1.835098703638912</c:v>
                  </c:pt>
                  <c:pt idx="4">
                    <c:v>3.115201362744845</c:v>
                  </c:pt>
                  <c:pt idx="5">
                    <c:v>2.296842598265704</c:v>
                  </c:pt>
                </c:numCache>
              </c:numRef>
            </c:plus>
            <c:minus>
              <c:numRef>
                <c:f>GMP!$D$87:$D$92</c:f>
                <c:numCache>
                  <c:formatCode>General</c:formatCode>
                  <c:ptCount val="6"/>
                  <c:pt idx="0">
                    <c:v>0.803762637474888</c:v>
                  </c:pt>
                  <c:pt idx="1">
                    <c:v>0.534593869900958</c:v>
                  </c:pt>
                  <c:pt idx="2">
                    <c:v>0.839012735009833</c:v>
                  </c:pt>
                  <c:pt idx="3">
                    <c:v>1.835098703638912</c:v>
                  </c:pt>
                  <c:pt idx="4">
                    <c:v>3.115201362744845</c:v>
                  </c:pt>
                  <c:pt idx="5">
                    <c:v>2.296842598265704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GMP!$D$79:$D$84</c:f>
              <c:numCache>
                <c:formatCode>0</c:formatCode>
                <c:ptCount val="6"/>
                <c:pt idx="0">
                  <c:v>6.991773024053015</c:v>
                </c:pt>
                <c:pt idx="1">
                  <c:v>7.558785694327749</c:v>
                </c:pt>
                <c:pt idx="2">
                  <c:v>6.800285290426602</c:v>
                </c:pt>
                <c:pt idx="3">
                  <c:v>6.420988524988624</c:v>
                </c:pt>
                <c:pt idx="4">
                  <c:v>6.512316584390532</c:v>
                </c:pt>
                <c:pt idx="5" formatCode="General">
                  <c:v>6.21978661047573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GMP!$E$33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GMP!$E$87:$E$92</c:f>
                <c:numCache>
                  <c:formatCode>General</c:formatCode>
                  <c:ptCount val="6"/>
                  <c:pt idx="0">
                    <c:v>1.306506327780629</c:v>
                  </c:pt>
                  <c:pt idx="1">
                    <c:v>1.851482333018603</c:v>
                  </c:pt>
                  <c:pt idx="2">
                    <c:v>1.788428365959916</c:v>
                  </c:pt>
                  <c:pt idx="3">
                    <c:v>1.591830425450054</c:v>
                  </c:pt>
                  <c:pt idx="4">
                    <c:v>1.160314807913752</c:v>
                  </c:pt>
                  <c:pt idx="5">
                    <c:v>0.405176073460753</c:v>
                  </c:pt>
                </c:numCache>
              </c:numRef>
            </c:plus>
            <c:minus>
              <c:numRef>
                <c:f>GMP!$E$65:$E$70</c:f>
                <c:numCache>
                  <c:formatCode>General</c:formatCode>
                  <c:ptCount val="6"/>
                  <c:pt idx="0">
                    <c:v>1.508225732814424</c:v>
                  </c:pt>
                  <c:pt idx="1">
                    <c:v>1.11274122487597</c:v>
                  </c:pt>
                  <c:pt idx="2">
                    <c:v>1.528513104012897</c:v>
                  </c:pt>
                  <c:pt idx="3">
                    <c:v>1.435335424385508</c:v>
                  </c:pt>
                  <c:pt idx="4">
                    <c:v>0.237043853853003</c:v>
                  </c:pt>
                  <c:pt idx="5">
                    <c:v>2.216204190025988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GMP!$E$79:$E$84</c:f>
              <c:numCache>
                <c:formatCode>0</c:formatCode>
                <c:ptCount val="6"/>
                <c:pt idx="0">
                  <c:v>29.98376416467972</c:v>
                </c:pt>
                <c:pt idx="1">
                  <c:v>29.28032443072206</c:v>
                </c:pt>
                <c:pt idx="2">
                  <c:v>27.94861007540306</c:v>
                </c:pt>
                <c:pt idx="3">
                  <c:v>28.66944082632449</c:v>
                </c:pt>
                <c:pt idx="4">
                  <c:v>29.68891766214233</c:v>
                </c:pt>
                <c:pt idx="5" formatCode="General">
                  <c:v>30.71769689121438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GMP!$F$33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GMP!$F$87:$F$92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GMP!$F$87:$F$92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GMP!$G$33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GMP!$G$87:$G$92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GMP!$G$87:$G$92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GMP!$H$33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GMP!$H$43:$H$47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GMP!$I$33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GMP!$J$33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GMP!$K$33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GMP!$L$33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GMP!$M$33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GMP!$N$33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GMP!$O$33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GMP!$P$33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GMP!$Q$33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GMP!$R$33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GMP!$S$33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GMP!$S$43:$S$47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77672"/>
        <c:axId val="2121363496"/>
      </c:scatterChart>
      <c:valAx>
        <c:axId val="212137767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1363496"/>
        <c:crosses val="autoZero"/>
        <c:crossBetween val="midCat"/>
      </c:valAx>
      <c:valAx>
        <c:axId val="212136349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213776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valine!$A$73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valine!$B$74:$F$74</c:f>
                <c:numCache>
                  <c:formatCode>General</c:formatCode>
                  <c:ptCount val="5"/>
                  <c:pt idx="0">
                    <c:v>0.520313485359248</c:v>
                  </c:pt>
                  <c:pt idx="1">
                    <c:v>0.203099814894858</c:v>
                  </c:pt>
                  <c:pt idx="2">
                    <c:v>0.133396157606582</c:v>
                  </c:pt>
                  <c:pt idx="3">
                    <c:v>0.171081203720444</c:v>
                  </c:pt>
                  <c:pt idx="4">
                    <c:v>0.125370713364667</c:v>
                  </c:pt>
                </c:numCache>
              </c:numRef>
            </c:plus>
            <c:minus>
              <c:numRef>
                <c:f>valine!$B$74:$F$74</c:f>
                <c:numCache>
                  <c:formatCode>General</c:formatCode>
                  <c:ptCount val="5"/>
                  <c:pt idx="0">
                    <c:v>0.520313485359248</c:v>
                  </c:pt>
                  <c:pt idx="1">
                    <c:v>0.203099814894858</c:v>
                  </c:pt>
                  <c:pt idx="2">
                    <c:v>0.133396157606582</c:v>
                  </c:pt>
                  <c:pt idx="3">
                    <c:v>0.171081203720444</c:v>
                  </c:pt>
                  <c:pt idx="4">
                    <c:v>0.125370713364667</c:v>
                  </c:pt>
                </c:numCache>
              </c:numRef>
            </c:minus>
          </c:errBars>
          <c:cat>
            <c:strRef>
              <c:f>valine!$B$50:$F$50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valine!$B$73:$F$73</c:f>
              <c:numCache>
                <c:formatCode>General</c:formatCode>
                <c:ptCount val="5"/>
                <c:pt idx="0">
                  <c:v>1.036931034374059</c:v>
                </c:pt>
                <c:pt idx="1">
                  <c:v>0.814933827605342</c:v>
                </c:pt>
                <c:pt idx="2">
                  <c:v>0.97350492507133</c:v>
                </c:pt>
                <c:pt idx="3" formatCode="0.00E+00">
                  <c:v>0.908262260956157</c:v>
                </c:pt>
                <c:pt idx="4">
                  <c:v>0.981374978395517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328024"/>
        <c:axId val="1760483464"/>
      </c:barChart>
      <c:catAx>
        <c:axId val="1739328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760483464"/>
        <c:crosses val="autoZero"/>
        <c:auto val="1"/>
        <c:lblAlgn val="ctr"/>
        <c:lblOffset val="0"/>
        <c:noMultiLvlLbl val="0"/>
      </c:catAx>
      <c:valAx>
        <c:axId val="1760483464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39328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GMP!$A$73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GMP!$B$74:$F$74</c:f>
                <c:numCache>
                  <c:formatCode>General</c:formatCode>
                  <c:ptCount val="5"/>
                  <c:pt idx="0">
                    <c:v>0.0469152724916569</c:v>
                  </c:pt>
                  <c:pt idx="1">
                    <c:v>0.0372869895976152</c:v>
                  </c:pt>
                  <c:pt idx="2">
                    <c:v>0.0975036907732289</c:v>
                  </c:pt>
                  <c:pt idx="3">
                    <c:v>0.0352947707666897</c:v>
                  </c:pt>
                  <c:pt idx="4">
                    <c:v>0.149633232035845</c:v>
                  </c:pt>
                </c:numCache>
              </c:numRef>
            </c:plus>
            <c:minus>
              <c:numRef>
                <c:f>GMP!$B$74:$F$74</c:f>
                <c:numCache>
                  <c:formatCode>General</c:formatCode>
                  <c:ptCount val="5"/>
                  <c:pt idx="0">
                    <c:v>0.0469152724916569</c:v>
                  </c:pt>
                  <c:pt idx="1">
                    <c:v>0.0372869895976152</c:v>
                  </c:pt>
                  <c:pt idx="2">
                    <c:v>0.0975036907732289</c:v>
                  </c:pt>
                  <c:pt idx="3">
                    <c:v>0.0352947707666897</c:v>
                  </c:pt>
                  <c:pt idx="4">
                    <c:v>0.149633232035845</c:v>
                  </c:pt>
                </c:numCache>
              </c:numRef>
            </c:minus>
          </c:errBars>
          <c:cat>
            <c:strRef>
              <c:f>GMP!$B$50:$F$50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GMP!$B$73:$F$73</c:f>
              <c:numCache>
                <c:formatCode>General</c:formatCode>
                <c:ptCount val="5"/>
                <c:pt idx="0">
                  <c:v>0.994631152527079</c:v>
                </c:pt>
                <c:pt idx="1">
                  <c:v>0.927159852928919</c:v>
                </c:pt>
                <c:pt idx="2">
                  <c:v>1.163708612211083</c:v>
                </c:pt>
                <c:pt idx="3" formatCode="0.00E+00">
                  <c:v>1.021255077508473</c:v>
                </c:pt>
                <c:pt idx="4">
                  <c:v>1.027529836633415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673368"/>
        <c:axId val="2121695528"/>
      </c:barChart>
      <c:catAx>
        <c:axId val="2121673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121695528"/>
        <c:crosses val="autoZero"/>
        <c:auto val="1"/>
        <c:lblAlgn val="ctr"/>
        <c:lblOffset val="0"/>
        <c:noMultiLvlLbl val="0"/>
      </c:catAx>
      <c:valAx>
        <c:axId val="212169552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216733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GMP!$A$51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GMP!$B$96:$F$96</c:f>
                <c:numCache>
                  <c:formatCode>General</c:formatCode>
                  <c:ptCount val="5"/>
                  <c:pt idx="0">
                    <c:v>0.0952987942289344</c:v>
                  </c:pt>
                  <c:pt idx="1">
                    <c:v>0.164219802529061</c:v>
                  </c:pt>
                  <c:pt idx="2">
                    <c:v>0.0969585244096113</c:v>
                  </c:pt>
                  <c:pt idx="3">
                    <c:v>0.0290935967804465</c:v>
                  </c:pt>
                  <c:pt idx="4">
                    <c:v>0.0218634081295945</c:v>
                  </c:pt>
                </c:numCache>
              </c:numRef>
            </c:plus>
            <c:minus>
              <c:numRef>
                <c:f>GMP!$B$96:$F$96</c:f>
                <c:numCache>
                  <c:formatCode>General</c:formatCode>
                  <c:ptCount val="5"/>
                  <c:pt idx="0">
                    <c:v>0.0952987942289344</c:v>
                  </c:pt>
                  <c:pt idx="1">
                    <c:v>0.164219802529061</c:v>
                  </c:pt>
                  <c:pt idx="2">
                    <c:v>0.0969585244096113</c:v>
                  </c:pt>
                  <c:pt idx="3">
                    <c:v>0.0290935967804465</c:v>
                  </c:pt>
                  <c:pt idx="4">
                    <c:v>0.0218634081295945</c:v>
                  </c:pt>
                </c:numCache>
              </c:numRef>
            </c:minus>
          </c:errBars>
          <c:cat>
            <c:strRef>
              <c:f>GMP!$B$50:$F$50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GMP!$B$95:$F$95</c:f>
              <c:numCache>
                <c:formatCode>General</c:formatCode>
                <c:ptCount val="5"/>
                <c:pt idx="0">
                  <c:v>1.038171252097565</c:v>
                </c:pt>
                <c:pt idx="1">
                  <c:v>1.010429521767192</c:v>
                </c:pt>
                <c:pt idx="2">
                  <c:v>1.032577170629792</c:v>
                </c:pt>
                <c:pt idx="3">
                  <c:v>1.019577470641074</c:v>
                </c:pt>
                <c:pt idx="4" formatCode="0.00E+00">
                  <c:v>1.148944076195802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35336"/>
        <c:axId val="2121331432"/>
      </c:barChart>
      <c:catAx>
        <c:axId val="2121335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121331432"/>
        <c:crosses val="autoZero"/>
        <c:auto val="1"/>
        <c:lblAlgn val="ctr"/>
        <c:lblOffset val="0"/>
        <c:noMultiLvlLbl val="0"/>
      </c:catAx>
      <c:valAx>
        <c:axId val="2121331432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213353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GMP!$C$33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GMP!$C$43:$C$47</c:f>
                <c:numCache>
                  <c:formatCode>General</c:formatCode>
                  <c:ptCount val="5"/>
                  <c:pt idx="0">
                    <c:v>2.102102710954956</c:v>
                  </c:pt>
                  <c:pt idx="1">
                    <c:v>2.831421816236486</c:v>
                  </c:pt>
                  <c:pt idx="2">
                    <c:v>2.034325187486874</c:v>
                  </c:pt>
                  <c:pt idx="3">
                    <c:v>1.15295522117218</c:v>
                  </c:pt>
                  <c:pt idx="4">
                    <c:v>0.745380582132356</c:v>
                  </c:pt>
                </c:numCache>
              </c:numRef>
            </c:plus>
            <c:minus>
              <c:numRef>
                <c:f>GMP!$C$43:$C$47</c:f>
                <c:numCache>
                  <c:formatCode>General</c:formatCode>
                  <c:ptCount val="5"/>
                  <c:pt idx="0">
                    <c:v>2.102102710954956</c:v>
                  </c:pt>
                  <c:pt idx="1">
                    <c:v>2.831421816236486</c:v>
                  </c:pt>
                  <c:pt idx="2">
                    <c:v>2.034325187486874</c:v>
                  </c:pt>
                  <c:pt idx="3">
                    <c:v>1.15295522117218</c:v>
                  </c:pt>
                  <c:pt idx="4">
                    <c:v>0.745380582132356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GMP!$C$57:$C$62</c:f>
              <c:numCache>
                <c:formatCode>0</c:formatCode>
                <c:ptCount val="6"/>
                <c:pt idx="0">
                  <c:v>64.49671613993517</c:v>
                </c:pt>
                <c:pt idx="1">
                  <c:v>63.77264584781417</c:v>
                </c:pt>
                <c:pt idx="2">
                  <c:v>62.70138265057228</c:v>
                </c:pt>
                <c:pt idx="3">
                  <c:v>64.69443502083214</c:v>
                </c:pt>
                <c:pt idx="4">
                  <c:v>63.29454259652658</c:v>
                </c:pt>
                <c:pt idx="5" formatCode="General">
                  <c:v>62.84958885456312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GMP!$V$33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GMP!$V$41:$V$45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GMP!$V$57:$V$62</c:f>
              <c:numCache>
                <c:formatCode>0</c:formatCode>
                <c:ptCount val="6"/>
                <c:pt idx="0">
                  <c:v>35.50328386006483</c:v>
                </c:pt>
                <c:pt idx="1">
                  <c:v>36.22735415218583</c:v>
                </c:pt>
                <c:pt idx="2">
                  <c:v>37.2986173494277</c:v>
                </c:pt>
                <c:pt idx="3">
                  <c:v>35.30556497916787</c:v>
                </c:pt>
                <c:pt idx="4">
                  <c:v>36.7054574034734</c:v>
                </c:pt>
                <c:pt idx="5">
                  <c:v>37.15041114543688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83272"/>
        <c:axId val="2121279384"/>
      </c:scatterChart>
      <c:valAx>
        <c:axId val="212128327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1279384"/>
        <c:crosses val="autoZero"/>
        <c:crossBetween val="midCat"/>
      </c:valAx>
      <c:valAx>
        <c:axId val="212127938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212832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GMP!$C$33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GMP!$C$43:$C$47</c:f>
                <c:numCache>
                  <c:formatCode>General</c:formatCode>
                  <c:ptCount val="5"/>
                  <c:pt idx="0">
                    <c:v>2.102102710954956</c:v>
                  </c:pt>
                  <c:pt idx="1">
                    <c:v>2.831421816236486</c:v>
                  </c:pt>
                  <c:pt idx="2">
                    <c:v>2.034325187486874</c:v>
                  </c:pt>
                  <c:pt idx="3">
                    <c:v>1.15295522117218</c:v>
                  </c:pt>
                  <c:pt idx="4">
                    <c:v>0.745380582132356</c:v>
                  </c:pt>
                </c:numCache>
              </c:numRef>
            </c:plus>
            <c:minus>
              <c:numRef>
                <c:f>GMP!$C$43:$C$47</c:f>
                <c:numCache>
                  <c:formatCode>General</c:formatCode>
                  <c:ptCount val="5"/>
                  <c:pt idx="0">
                    <c:v>2.102102710954956</c:v>
                  </c:pt>
                  <c:pt idx="1">
                    <c:v>2.831421816236486</c:v>
                  </c:pt>
                  <c:pt idx="2">
                    <c:v>2.034325187486874</c:v>
                  </c:pt>
                  <c:pt idx="3">
                    <c:v>1.15295522117218</c:v>
                  </c:pt>
                  <c:pt idx="4">
                    <c:v>0.745380582132356</c:v>
                  </c:pt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GMP!$C$79:$C$84</c:f>
              <c:numCache>
                <c:formatCode>0</c:formatCode>
                <c:ptCount val="6"/>
                <c:pt idx="0">
                  <c:v>63.02446281126725</c:v>
                </c:pt>
                <c:pt idx="1">
                  <c:v>63.16088987495019</c:v>
                </c:pt>
                <c:pt idx="2">
                  <c:v>65.25110463417033</c:v>
                </c:pt>
                <c:pt idx="3">
                  <c:v>64.90957064868688</c:v>
                </c:pt>
                <c:pt idx="4">
                  <c:v>63.79876575346714</c:v>
                </c:pt>
                <c:pt idx="5" formatCode="General">
                  <c:v>63.06251649830988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GMP!$V$33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GMP!$V$41:$V$45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GMP!$V$41:$V$45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GMP!$V$79:$V$84</c:f>
              <c:numCache>
                <c:formatCode>0</c:formatCode>
                <c:ptCount val="6"/>
                <c:pt idx="0">
                  <c:v>36.97553718873273</c:v>
                </c:pt>
                <c:pt idx="1">
                  <c:v>36.83911012504981</c:v>
                </c:pt>
                <c:pt idx="2">
                  <c:v>34.74889536582967</c:v>
                </c:pt>
                <c:pt idx="3">
                  <c:v>35.09042935131312</c:v>
                </c:pt>
                <c:pt idx="4">
                  <c:v>36.20123424653285</c:v>
                </c:pt>
                <c:pt idx="5">
                  <c:v>36.93748350169011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965832"/>
        <c:axId val="2075940344"/>
      </c:scatterChart>
      <c:valAx>
        <c:axId val="207596583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75940344"/>
        <c:crosses val="autoZero"/>
        <c:crossBetween val="midCat"/>
      </c:valAx>
      <c:valAx>
        <c:axId val="207594034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759658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'glutathione disulfide'!$C$33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disulfide'!$C$43:$C$48</c:f>
                <c:numCache>
                  <c:formatCode>General</c:formatCode>
                  <c:ptCount val="6"/>
                  <c:pt idx="0">
                    <c:v>0.540785709953032</c:v>
                  </c:pt>
                  <c:pt idx="1">
                    <c:v>0.903305511287432</c:v>
                  </c:pt>
                  <c:pt idx="2">
                    <c:v>0.526812142425723</c:v>
                  </c:pt>
                  <c:pt idx="3">
                    <c:v>1.085580855558679</c:v>
                  </c:pt>
                  <c:pt idx="4">
                    <c:v>0.840298438888428</c:v>
                  </c:pt>
                  <c:pt idx="5">
                    <c:v>0.797753387256535</c:v>
                  </c:pt>
                </c:numCache>
              </c:numRef>
            </c:plus>
            <c:minus>
              <c:numRef>
                <c:f>'glutathione disulfide'!$C$43:$C$48</c:f>
                <c:numCache>
                  <c:formatCode>General</c:formatCode>
                  <c:ptCount val="6"/>
                  <c:pt idx="0">
                    <c:v>0.540785709953032</c:v>
                  </c:pt>
                  <c:pt idx="1">
                    <c:v>0.903305511287432</c:v>
                  </c:pt>
                  <c:pt idx="2">
                    <c:v>0.526812142425723</c:v>
                  </c:pt>
                  <c:pt idx="3">
                    <c:v>1.085580855558679</c:v>
                  </c:pt>
                  <c:pt idx="4">
                    <c:v>0.840298438888428</c:v>
                  </c:pt>
                  <c:pt idx="5">
                    <c:v>0.797753387256535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disulfide'!$C$34:$C$39</c:f>
              <c:numCache>
                <c:formatCode>0</c:formatCode>
                <c:ptCount val="6"/>
                <c:pt idx="0">
                  <c:v>78.76838583266044</c:v>
                </c:pt>
                <c:pt idx="1">
                  <c:v>78.74199214349592</c:v>
                </c:pt>
                <c:pt idx="2">
                  <c:v>78.04747058465128</c:v>
                </c:pt>
                <c:pt idx="3">
                  <c:v>78.69446082432401</c:v>
                </c:pt>
                <c:pt idx="4">
                  <c:v>78.10658362234273</c:v>
                </c:pt>
                <c:pt idx="5" formatCode="General">
                  <c:v>73.96435675182462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'glutathione disulfide'!$D$33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disulfide'!$D$43:$D$48</c:f>
                <c:numCache>
                  <c:formatCode>General</c:formatCode>
                  <c:ptCount val="6"/>
                  <c:pt idx="0">
                    <c:v>0.369142118058678</c:v>
                  </c:pt>
                  <c:pt idx="1">
                    <c:v>0.711946437778114</c:v>
                  </c:pt>
                  <c:pt idx="2">
                    <c:v>0.457355999132711</c:v>
                  </c:pt>
                  <c:pt idx="3">
                    <c:v>1.716830328064042</c:v>
                  </c:pt>
                  <c:pt idx="4">
                    <c:v>0.180308073843293</c:v>
                  </c:pt>
                  <c:pt idx="5">
                    <c:v>1.785352355749619</c:v>
                  </c:pt>
                </c:numCache>
              </c:numRef>
            </c:plus>
            <c:minus>
              <c:numRef>
                <c:f>'glutathione disulfide'!$D$43:$D$48</c:f>
                <c:numCache>
                  <c:formatCode>General</c:formatCode>
                  <c:ptCount val="6"/>
                  <c:pt idx="0">
                    <c:v>0.369142118058678</c:v>
                  </c:pt>
                  <c:pt idx="1">
                    <c:v>0.711946437778114</c:v>
                  </c:pt>
                  <c:pt idx="2">
                    <c:v>0.457355999132711</c:v>
                  </c:pt>
                  <c:pt idx="3">
                    <c:v>1.716830328064042</c:v>
                  </c:pt>
                  <c:pt idx="4">
                    <c:v>0.180308073843293</c:v>
                  </c:pt>
                  <c:pt idx="5">
                    <c:v>1.785352355749619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disulfide'!$D$34:$D$39</c:f>
              <c:numCache>
                <c:formatCode>0</c:formatCode>
                <c:ptCount val="6"/>
                <c:pt idx="0">
                  <c:v>15.61742919622703</c:v>
                </c:pt>
                <c:pt idx="1">
                  <c:v>15.85729930490319</c:v>
                </c:pt>
                <c:pt idx="2">
                  <c:v>15.2944318221936</c:v>
                </c:pt>
                <c:pt idx="3">
                  <c:v>14.51568077418275</c:v>
                </c:pt>
                <c:pt idx="4">
                  <c:v>14.69967006907367</c:v>
                </c:pt>
                <c:pt idx="5" formatCode="General">
                  <c:v>15.31662620850988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'glutathione disulfide'!$E$33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disulfide'!$E$43:$E$48</c:f>
                <c:numCache>
                  <c:formatCode>General</c:formatCode>
                  <c:ptCount val="6"/>
                  <c:pt idx="0">
                    <c:v>0.295912288373474</c:v>
                  </c:pt>
                  <c:pt idx="1">
                    <c:v>0.756177865676469</c:v>
                  </c:pt>
                  <c:pt idx="2">
                    <c:v>0.360395796267597</c:v>
                  </c:pt>
                  <c:pt idx="3">
                    <c:v>0.509042942689875</c:v>
                  </c:pt>
                  <c:pt idx="4">
                    <c:v>0.817294879628862</c:v>
                  </c:pt>
                  <c:pt idx="5">
                    <c:v>0.639555570457334</c:v>
                  </c:pt>
                </c:numCache>
              </c:numRef>
            </c:plus>
            <c:minus>
              <c:numRef>
                <c:f>'glutathione disulfide'!$E$43:$E$48</c:f>
                <c:numCache>
                  <c:formatCode>General</c:formatCode>
                  <c:ptCount val="6"/>
                  <c:pt idx="0">
                    <c:v>0.295912288373474</c:v>
                  </c:pt>
                  <c:pt idx="1">
                    <c:v>0.756177865676469</c:v>
                  </c:pt>
                  <c:pt idx="2">
                    <c:v>0.360395796267597</c:v>
                  </c:pt>
                  <c:pt idx="3">
                    <c:v>0.509042942689875</c:v>
                  </c:pt>
                  <c:pt idx="4">
                    <c:v>0.817294879628862</c:v>
                  </c:pt>
                  <c:pt idx="5">
                    <c:v>0.639555570457334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disulfide'!$E$34:$E$39</c:f>
              <c:numCache>
                <c:formatCode>0</c:formatCode>
                <c:ptCount val="6"/>
                <c:pt idx="0">
                  <c:v>4.567669742935918</c:v>
                </c:pt>
                <c:pt idx="1">
                  <c:v>4.565744035968264</c:v>
                </c:pt>
                <c:pt idx="2">
                  <c:v>5.501113660554999</c:v>
                </c:pt>
                <c:pt idx="3">
                  <c:v>5.75518294456629</c:v>
                </c:pt>
                <c:pt idx="4">
                  <c:v>5.96981767705394</c:v>
                </c:pt>
                <c:pt idx="5" formatCode="General">
                  <c:v>8.503818981474197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'glutathione disulfide'!$F$33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disulfide'!$F$43:$F$48</c:f>
                <c:numCache>
                  <c:formatCode>General</c:formatCode>
                  <c:ptCount val="6"/>
                  <c:pt idx="0">
                    <c:v>0.257209369763962</c:v>
                  </c:pt>
                  <c:pt idx="1">
                    <c:v>0.490477578087786</c:v>
                  </c:pt>
                  <c:pt idx="2">
                    <c:v>0.0515907337000264</c:v>
                  </c:pt>
                  <c:pt idx="3">
                    <c:v>0.262832164397658</c:v>
                  </c:pt>
                  <c:pt idx="4">
                    <c:v>0.171657397261591</c:v>
                  </c:pt>
                  <c:pt idx="5">
                    <c:v>0.487482344485638</c:v>
                  </c:pt>
                </c:numCache>
              </c:numRef>
            </c:plus>
            <c:minus>
              <c:numRef>
                <c:f>'glutathione disulfide'!$F$43:$F$48</c:f>
                <c:numCache>
                  <c:formatCode>General</c:formatCode>
                  <c:ptCount val="6"/>
                  <c:pt idx="0">
                    <c:v>0.257209369763962</c:v>
                  </c:pt>
                  <c:pt idx="1">
                    <c:v>0.490477578087786</c:v>
                  </c:pt>
                  <c:pt idx="2">
                    <c:v>0.0515907337000264</c:v>
                  </c:pt>
                  <c:pt idx="3">
                    <c:v>0.262832164397658</c:v>
                  </c:pt>
                  <c:pt idx="4">
                    <c:v>0.171657397261591</c:v>
                  </c:pt>
                  <c:pt idx="5">
                    <c:v>0.487482344485638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disulfide'!$F$34:$F$39</c:f>
              <c:numCache>
                <c:formatCode>0</c:formatCode>
                <c:ptCount val="6"/>
                <c:pt idx="0">
                  <c:v>1.046515228176598</c:v>
                </c:pt>
                <c:pt idx="1">
                  <c:v>0.834964515632625</c:v>
                </c:pt>
                <c:pt idx="2">
                  <c:v>1.156983932600137</c:v>
                </c:pt>
                <c:pt idx="3">
                  <c:v>1.03467545692694</c:v>
                </c:pt>
                <c:pt idx="4">
                  <c:v>1.223928631529656</c:v>
                </c:pt>
                <c:pt idx="5" formatCode="General">
                  <c:v>2.21519805819129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'glutathione disulfide'!$G$33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'glutathione disulfide'!$G$43:$G$48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'glutathione disulfide'!$H$33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'glutathione disulfide'!$I$33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'glutathione disulfide'!$J$33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'glutathione disulfide'!$K$33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'glutathione disulfide'!$L$33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'glutathione disulfide'!$M$33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'glutathione disulfide'!$N$33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'glutathione disulfide'!$O$33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'glutathione disulfide'!$P$33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'glutathione disulfide'!$Q$33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'glutathione disulfide'!$R$33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'glutathione disulfide'!$S$33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908184"/>
        <c:axId val="2075894920"/>
      </c:scatterChart>
      <c:valAx>
        <c:axId val="207590818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75894920"/>
        <c:crosses val="autoZero"/>
        <c:crossBetween val="midCat"/>
      </c:valAx>
      <c:valAx>
        <c:axId val="207589492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759081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'glutathione disulfide'!$A$51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'glutathione disulfide'!$B$52:$F$52</c:f>
                <c:numCache>
                  <c:formatCode>General</c:formatCode>
                  <c:ptCount val="5"/>
                  <c:pt idx="0">
                    <c:v>0.512533450883259</c:v>
                  </c:pt>
                  <c:pt idx="1">
                    <c:v>0.407100656995588</c:v>
                  </c:pt>
                  <c:pt idx="2">
                    <c:v>0.575507621636032</c:v>
                  </c:pt>
                  <c:pt idx="3">
                    <c:v>1.04875893930326</c:v>
                  </c:pt>
                  <c:pt idx="4">
                    <c:v>1.801814083366994</c:v>
                  </c:pt>
                </c:numCache>
              </c:numRef>
            </c:plus>
            <c:minus>
              <c:numRef>
                <c:f>'glutathione disulfide'!$B$52:$F$52</c:f>
                <c:numCache>
                  <c:formatCode>General</c:formatCode>
                  <c:ptCount val="5"/>
                  <c:pt idx="0">
                    <c:v>0.512533450883259</c:v>
                  </c:pt>
                  <c:pt idx="1">
                    <c:v>0.407100656995588</c:v>
                  </c:pt>
                  <c:pt idx="2">
                    <c:v>0.575507621636032</c:v>
                  </c:pt>
                  <c:pt idx="3">
                    <c:v>1.04875893930326</c:v>
                  </c:pt>
                  <c:pt idx="4">
                    <c:v>1.801814083366994</c:v>
                  </c:pt>
                </c:numCache>
              </c:numRef>
            </c:minus>
          </c:errBars>
          <c:cat>
            <c:strRef>
              <c:f>'glutathione disulfide'!$B$50:$F$50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'glutathione disulfide'!$B$51:$F$51</c:f>
              <c:numCache>
                <c:formatCode>General</c:formatCode>
                <c:ptCount val="5"/>
                <c:pt idx="0">
                  <c:v>0.563060302581751</c:v>
                </c:pt>
                <c:pt idx="1">
                  <c:v>0.702991554629825</c:v>
                </c:pt>
                <c:pt idx="2">
                  <c:v>1.213087778252314</c:v>
                </c:pt>
                <c:pt idx="3">
                  <c:v>1.798995136608206</c:v>
                </c:pt>
                <c:pt idx="4">
                  <c:v>2.390786943957688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111512"/>
        <c:axId val="2076106104"/>
      </c:barChart>
      <c:catAx>
        <c:axId val="207611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076106104"/>
        <c:crosses val="autoZero"/>
        <c:auto val="1"/>
        <c:lblAlgn val="ctr"/>
        <c:lblOffset val="0"/>
        <c:noMultiLvlLbl val="0"/>
      </c:catAx>
      <c:valAx>
        <c:axId val="2076106104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761115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'glutathione disulfide'!$C$33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disulfide'!$C$43:$C$47</c:f>
                <c:numCache>
                  <c:formatCode>General</c:formatCode>
                  <c:ptCount val="5"/>
                  <c:pt idx="0">
                    <c:v>0.540785709953032</c:v>
                  </c:pt>
                  <c:pt idx="1">
                    <c:v>0.903305511287432</c:v>
                  </c:pt>
                  <c:pt idx="2">
                    <c:v>0.526812142425723</c:v>
                  </c:pt>
                  <c:pt idx="3">
                    <c:v>1.085580855558679</c:v>
                  </c:pt>
                  <c:pt idx="4">
                    <c:v>0.840298438888428</c:v>
                  </c:pt>
                </c:numCache>
              </c:numRef>
            </c:plus>
            <c:minus>
              <c:numRef>
                <c:f>'glutathione disulfide'!$C$43:$C$47</c:f>
                <c:numCache>
                  <c:formatCode>General</c:formatCode>
                  <c:ptCount val="5"/>
                  <c:pt idx="0">
                    <c:v>0.540785709953032</c:v>
                  </c:pt>
                  <c:pt idx="1">
                    <c:v>0.903305511287432</c:v>
                  </c:pt>
                  <c:pt idx="2">
                    <c:v>0.526812142425723</c:v>
                  </c:pt>
                  <c:pt idx="3">
                    <c:v>1.085580855558679</c:v>
                  </c:pt>
                  <c:pt idx="4">
                    <c:v>0.840298438888428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disulfide'!$C$34:$C$39</c:f>
              <c:numCache>
                <c:formatCode>0</c:formatCode>
                <c:ptCount val="6"/>
                <c:pt idx="0">
                  <c:v>78.76838583266044</c:v>
                </c:pt>
                <c:pt idx="1">
                  <c:v>78.74199214349592</c:v>
                </c:pt>
                <c:pt idx="2">
                  <c:v>78.04747058465128</c:v>
                </c:pt>
                <c:pt idx="3">
                  <c:v>78.69446082432401</c:v>
                </c:pt>
                <c:pt idx="4">
                  <c:v>78.10658362234273</c:v>
                </c:pt>
                <c:pt idx="5" formatCode="General">
                  <c:v>73.96435675182462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'glutathione disulfide'!$V$33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'glutathione disulfide'!$V$41:$V$45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disulfide'!$V$34:$V$39</c:f>
              <c:numCache>
                <c:formatCode>0</c:formatCode>
                <c:ptCount val="6"/>
                <c:pt idx="0">
                  <c:v>21.23161416733955</c:v>
                </c:pt>
                <c:pt idx="1">
                  <c:v>21.25800785650408</c:v>
                </c:pt>
                <c:pt idx="2">
                  <c:v>21.95252941534873</c:v>
                </c:pt>
                <c:pt idx="3">
                  <c:v>21.30553917567599</c:v>
                </c:pt>
                <c:pt idx="4">
                  <c:v>21.89341637765727</c:v>
                </c:pt>
                <c:pt idx="5">
                  <c:v>26.03564324817537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843096"/>
        <c:axId val="2075827976"/>
      </c:scatterChart>
      <c:valAx>
        <c:axId val="207584309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75827976"/>
        <c:crosses val="autoZero"/>
        <c:crossBetween val="midCat"/>
      </c:valAx>
      <c:valAx>
        <c:axId val="207582797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758430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'glutathione disulfide'!$C$56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disulfide'!$C$65:$C$70</c:f>
                <c:numCache>
                  <c:formatCode>General</c:formatCode>
                  <c:ptCount val="6"/>
                  <c:pt idx="0">
                    <c:v>4.869571999819948</c:v>
                  </c:pt>
                  <c:pt idx="1">
                    <c:v>8.638250738159424</c:v>
                  </c:pt>
                  <c:pt idx="2">
                    <c:v>1.780772465880019</c:v>
                  </c:pt>
                  <c:pt idx="3">
                    <c:v>1.7425736256513</c:v>
                  </c:pt>
                  <c:pt idx="4">
                    <c:v>3.770187343825634</c:v>
                  </c:pt>
                  <c:pt idx="5">
                    <c:v>5.304338517101536</c:v>
                  </c:pt>
                </c:numCache>
              </c:numRef>
            </c:plus>
            <c:minus>
              <c:numRef>
                <c:f>'glutathione disulfide'!$C$65:$C$70</c:f>
                <c:numCache>
                  <c:formatCode>General</c:formatCode>
                  <c:ptCount val="6"/>
                  <c:pt idx="0">
                    <c:v>4.869571999819948</c:v>
                  </c:pt>
                  <c:pt idx="1">
                    <c:v>8.638250738159424</c:v>
                  </c:pt>
                  <c:pt idx="2">
                    <c:v>1.780772465880019</c:v>
                  </c:pt>
                  <c:pt idx="3">
                    <c:v>1.7425736256513</c:v>
                  </c:pt>
                  <c:pt idx="4">
                    <c:v>3.770187343825634</c:v>
                  </c:pt>
                  <c:pt idx="5">
                    <c:v>5.304338517101536</c:v>
                  </c:pt>
                </c:numCache>
              </c:numRef>
            </c:minus>
          </c:errBars>
          <c:xVal>
            <c:numRef>
              <c:f>'glutathione disulfide'!$B$57:$B$62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disulfide'!$C$57:$C$62</c:f>
              <c:numCache>
                <c:formatCode>0</c:formatCode>
                <c:ptCount val="6"/>
                <c:pt idx="0">
                  <c:v>82.322203490215</c:v>
                </c:pt>
                <c:pt idx="1">
                  <c:v>86.44971360386557</c:v>
                </c:pt>
                <c:pt idx="2">
                  <c:v>82.90946658330983</c:v>
                </c:pt>
                <c:pt idx="3">
                  <c:v>84.87067183067234</c:v>
                </c:pt>
                <c:pt idx="4">
                  <c:v>88.45283836200376</c:v>
                </c:pt>
                <c:pt idx="5" formatCode="General">
                  <c:v>79.50373217037415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'glutathione disulfide'!$D$56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disulfide'!$D$65:$D$70</c:f>
                <c:numCache>
                  <c:formatCode>General</c:formatCode>
                  <c:ptCount val="6"/>
                  <c:pt idx="0">
                    <c:v>2.476468043043003</c:v>
                  </c:pt>
                  <c:pt idx="1">
                    <c:v>3.680842927756646</c:v>
                  </c:pt>
                  <c:pt idx="2">
                    <c:v>1.79749659937297</c:v>
                  </c:pt>
                  <c:pt idx="3">
                    <c:v>4.832949698116553</c:v>
                  </c:pt>
                  <c:pt idx="4">
                    <c:v>3.250689205115887</c:v>
                  </c:pt>
                  <c:pt idx="5">
                    <c:v>8.901923197575146</c:v>
                  </c:pt>
                </c:numCache>
              </c:numRef>
            </c:plus>
            <c:minus>
              <c:numRef>
                <c:f>'glutathione disulfide'!$D$65:$D$70</c:f>
                <c:numCache>
                  <c:formatCode>General</c:formatCode>
                  <c:ptCount val="6"/>
                  <c:pt idx="0">
                    <c:v>2.476468043043003</c:v>
                  </c:pt>
                  <c:pt idx="1">
                    <c:v>3.680842927756646</c:v>
                  </c:pt>
                  <c:pt idx="2">
                    <c:v>1.79749659937297</c:v>
                  </c:pt>
                  <c:pt idx="3">
                    <c:v>4.832949698116553</c:v>
                  </c:pt>
                  <c:pt idx="4">
                    <c:v>3.250689205115887</c:v>
                  </c:pt>
                  <c:pt idx="5">
                    <c:v>8.901923197575146</c:v>
                  </c:pt>
                </c:numCache>
              </c:numRef>
            </c:minus>
          </c:errBars>
          <c:xVal>
            <c:numRef>
              <c:f>'glutathione disulfide'!$B$57:$B$62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disulfide'!$D$57:$D$62</c:f>
              <c:numCache>
                <c:formatCode>0</c:formatCode>
                <c:ptCount val="6"/>
                <c:pt idx="0">
                  <c:v>14.73018641988805</c:v>
                </c:pt>
                <c:pt idx="1">
                  <c:v>9.978578009544474</c:v>
                </c:pt>
                <c:pt idx="2">
                  <c:v>11.12608741136747</c:v>
                </c:pt>
                <c:pt idx="3">
                  <c:v>10.87266679892905</c:v>
                </c:pt>
                <c:pt idx="4">
                  <c:v>8.323461584334234</c:v>
                </c:pt>
                <c:pt idx="5" formatCode="General">
                  <c:v>15.02443993498187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'glutathione disulfide'!$E$56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disulfide'!$E$65:$E$70</c:f>
                <c:numCache>
                  <c:formatCode>General</c:formatCode>
                  <c:ptCount val="6"/>
                  <c:pt idx="0">
                    <c:v>2.402314062066953</c:v>
                  </c:pt>
                  <c:pt idx="1">
                    <c:v>5.034048697903948</c:v>
                  </c:pt>
                  <c:pt idx="2">
                    <c:v>0.91077289674371</c:v>
                  </c:pt>
                  <c:pt idx="3">
                    <c:v>3.17166795586974</c:v>
                  </c:pt>
                  <c:pt idx="4">
                    <c:v>2.677232749034773</c:v>
                  </c:pt>
                  <c:pt idx="5">
                    <c:v>3.662900820105668</c:v>
                  </c:pt>
                </c:numCache>
              </c:numRef>
            </c:plus>
            <c:minus>
              <c:numRef>
                <c:f>'glutathione disulfide'!$E$65:$E$70</c:f>
                <c:numCache>
                  <c:formatCode>General</c:formatCode>
                  <c:ptCount val="6"/>
                  <c:pt idx="0">
                    <c:v>2.402314062066953</c:v>
                  </c:pt>
                  <c:pt idx="1">
                    <c:v>5.034048697903948</c:v>
                  </c:pt>
                  <c:pt idx="2">
                    <c:v>0.91077289674371</c:v>
                  </c:pt>
                  <c:pt idx="3">
                    <c:v>3.17166795586974</c:v>
                  </c:pt>
                  <c:pt idx="4">
                    <c:v>2.677232749034773</c:v>
                  </c:pt>
                  <c:pt idx="5">
                    <c:v>3.662900820105668</c:v>
                  </c:pt>
                </c:numCache>
              </c:numRef>
            </c:minus>
          </c:errBars>
          <c:xVal>
            <c:numRef>
              <c:f>'glutathione disulfide'!$B$57:$B$62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disulfide'!$E$57:$E$62</c:f>
              <c:numCache>
                <c:formatCode>0</c:formatCode>
                <c:ptCount val="6"/>
                <c:pt idx="0">
                  <c:v>2.947610089896943</c:v>
                </c:pt>
                <c:pt idx="1">
                  <c:v>3.571708386589958</c:v>
                </c:pt>
                <c:pt idx="2">
                  <c:v>5.964446005322692</c:v>
                </c:pt>
                <c:pt idx="3">
                  <c:v>4.256661370398615</c:v>
                </c:pt>
                <c:pt idx="4">
                  <c:v>3.223700053662015</c:v>
                </c:pt>
                <c:pt idx="5" formatCode="General">
                  <c:v>3.90822370761169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'glutathione disulfide'!$F$56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1.784635757405513</c:v>
                  </c:pt>
                </c:numCache>
              </c:numRef>
            </c:plus>
            <c:minus>
              <c:numRef>
                <c:f>'glutathione disulfide'!$F$65:$F$70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1.784635757405513</c:v>
                  </c:pt>
                </c:numCache>
              </c:numRef>
            </c:minus>
          </c:errBars>
          <c:xVal>
            <c:numRef>
              <c:f>'glutathione disulfide'!$B$57:$B$62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1.563604187032309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'glutathione disulfide'!$G$33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'glutathione disulfide'!$G$65:$G$70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'glutathione disulfide'!$H$33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'glutathione disulfide'!$I$33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'glutathione disulfide'!$J$33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'glutathione disulfide'!$K$33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'glutathione disulfide'!$L$33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'glutathione disulfide'!$M$33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'glutathione disulfide'!$N$33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'glutathione disulfide'!$O$33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'glutathione disulfide'!$P$33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'glutathione disulfide'!$Q$33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'glutathione disulfide'!$R$33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'glutathione disulfide'!$S$33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93944"/>
        <c:axId val="2075580488"/>
      </c:scatterChart>
      <c:valAx>
        <c:axId val="207559394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75580488"/>
        <c:crosses val="autoZero"/>
        <c:crossBetween val="midCat"/>
      </c:valAx>
      <c:valAx>
        <c:axId val="207558048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755939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'glutathione disulfide'!$C$33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disulfide'!$C$87:$C$92</c:f>
                <c:numCache>
                  <c:formatCode>General</c:formatCode>
                  <c:ptCount val="6"/>
                  <c:pt idx="0">
                    <c:v>3.638692332234543</c:v>
                  </c:pt>
                  <c:pt idx="1">
                    <c:v>4.127588436863747</c:v>
                  </c:pt>
                  <c:pt idx="2">
                    <c:v>3.256468282375793</c:v>
                  </c:pt>
                  <c:pt idx="3">
                    <c:v>9.216031894118135</c:v>
                  </c:pt>
                  <c:pt idx="4">
                    <c:v>1.029564564436903</c:v>
                  </c:pt>
                  <c:pt idx="5">
                    <c:v>4.423760123092484</c:v>
                  </c:pt>
                </c:numCache>
              </c:numRef>
            </c:plus>
            <c:minus>
              <c:numRef>
                <c:f>'glutathione disulfide'!$C$87:$C$92</c:f>
                <c:numCache>
                  <c:formatCode>General</c:formatCode>
                  <c:ptCount val="6"/>
                  <c:pt idx="0">
                    <c:v>3.638692332234543</c:v>
                  </c:pt>
                  <c:pt idx="1">
                    <c:v>4.127588436863747</c:v>
                  </c:pt>
                  <c:pt idx="2">
                    <c:v>3.256468282375793</c:v>
                  </c:pt>
                  <c:pt idx="3">
                    <c:v>9.216031894118135</c:v>
                  </c:pt>
                  <c:pt idx="4">
                    <c:v>1.029564564436903</c:v>
                  </c:pt>
                  <c:pt idx="5">
                    <c:v>4.423760123092484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disulfide'!$C$79:$C$84</c:f>
              <c:numCache>
                <c:formatCode>0</c:formatCode>
                <c:ptCount val="6"/>
                <c:pt idx="0">
                  <c:v>79.09143968773176</c:v>
                </c:pt>
                <c:pt idx="1">
                  <c:v>88.6728983233948</c:v>
                </c:pt>
                <c:pt idx="2">
                  <c:v>83.47721173882911</c:v>
                </c:pt>
                <c:pt idx="3">
                  <c:v>88.03451808342409</c:v>
                </c:pt>
                <c:pt idx="4">
                  <c:v>89.82129099700098</c:v>
                </c:pt>
                <c:pt idx="5" formatCode="General">
                  <c:v>77.45470206214998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'glutathione disulfide'!$D$33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disulfide'!$D$87:$D$92</c:f>
                <c:numCache>
                  <c:formatCode>General</c:formatCode>
                  <c:ptCount val="6"/>
                  <c:pt idx="0">
                    <c:v>6.365977718226645</c:v>
                  </c:pt>
                  <c:pt idx="1">
                    <c:v>2.137723681934774</c:v>
                  </c:pt>
                  <c:pt idx="2">
                    <c:v>3.821207028483726</c:v>
                  </c:pt>
                  <c:pt idx="3">
                    <c:v>1.908224418839314</c:v>
                  </c:pt>
                  <c:pt idx="4">
                    <c:v>2.745540364569052</c:v>
                  </c:pt>
                  <c:pt idx="5">
                    <c:v>1.224520103647793</c:v>
                  </c:pt>
                </c:numCache>
              </c:numRef>
            </c:plus>
            <c:minus>
              <c:numRef>
                <c:f>'glutathione disulfide'!$D$87:$D$92</c:f>
                <c:numCache>
                  <c:formatCode>General</c:formatCode>
                  <c:ptCount val="6"/>
                  <c:pt idx="0">
                    <c:v>6.365977718226645</c:v>
                  </c:pt>
                  <c:pt idx="1">
                    <c:v>2.137723681934774</c:v>
                  </c:pt>
                  <c:pt idx="2">
                    <c:v>3.821207028483726</c:v>
                  </c:pt>
                  <c:pt idx="3">
                    <c:v>1.908224418839314</c:v>
                  </c:pt>
                  <c:pt idx="4">
                    <c:v>2.745540364569052</c:v>
                  </c:pt>
                  <c:pt idx="5">
                    <c:v>1.224520103647793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disulfide'!$D$79:$D$84</c:f>
              <c:numCache>
                <c:formatCode>0</c:formatCode>
                <c:ptCount val="6"/>
                <c:pt idx="0">
                  <c:v>15.29580315413575</c:v>
                </c:pt>
                <c:pt idx="1">
                  <c:v>8.936253966025076</c:v>
                </c:pt>
                <c:pt idx="2">
                  <c:v>12.93983764036071</c:v>
                </c:pt>
                <c:pt idx="3">
                  <c:v>7.151366927453438</c:v>
                </c:pt>
                <c:pt idx="4">
                  <c:v>8.32965873405261</c:v>
                </c:pt>
                <c:pt idx="5" formatCode="General">
                  <c:v>8.120082762494524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'glutathione disulfide'!$E$33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disulfide'!$E$87:$E$92</c:f>
                <c:numCache>
                  <c:formatCode>General</c:formatCode>
                  <c:ptCount val="6"/>
                  <c:pt idx="0">
                    <c:v>7.264023001436072</c:v>
                  </c:pt>
                  <c:pt idx="1">
                    <c:v>3.345506452681266</c:v>
                  </c:pt>
                  <c:pt idx="2">
                    <c:v>3.309633143331624</c:v>
                  </c:pt>
                  <c:pt idx="3">
                    <c:v>7.705432314394288</c:v>
                  </c:pt>
                  <c:pt idx="4">
                    <c:v>2.702907513703976</c:v>
                  </c:pt>
                  <c:pt idx="5">
                    <c:v>1.656247482723564</c:v>
                  </c:pt>
                </c:numCache>
              </c:numRef>
            </c:plus>
            <c:minus>
              <c:numRef>
                <c:f>'glutathione disulfide'!$E$65:$E$70</c:f>
                <c:numCache>
                  <c:formatCode>General</c:formatCode>
                  <c:ptCount val="6"/>
                  <c:pt idx="0">
                    <c:v>2.402314062066953</c:v>
                  </c:pt>
                  <c:pt idx="1">
                    <c:v>5.034048697903948</c:v>
                  </c:pt>
                  <c:pt idx="2">
                    <c:v>0.91077289674371</c:v>
                  </c:pt>
                  <c:pt idx="3">
                    <c:v>3.17166795586974</c:v>
                  </c:pt>
                  <c:pt idx="4">
                    <c:v>2.677232749034773</c:v>
                  </c:pt>
                  <c:pt idx="5">
                    <c:v>3.662900820105668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disulfide'!$E$79:$E$84</c:f>
              <c:numCache>
                <c:formatCode>0</c:formatCode>
                <c:ptCount val="6"/>
                <c:pt idx="0">
                  <c:v>5.612757158132502</c:v>
                </c:pt>
                <c:pt idx="1">
                  <c:v>2.390847710580108</c:v>
                </c:pt>
                <c:pt idx="2">
                  <c:v>3.58295062081017</c:v>
                </c:pt>
                <c:pt idx="3">
                  <c:v>4.814114989122483</c:v>
                </c:pt>
                <c:pt idx="4">
                  <c:v>1.849050268946407</c:v>
                </c:pt>
                <c:pt idx="5" formatCode="General">
                  <c:v>9.279471041775656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'glutathione disulfide'!$F$33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4.920452840211506</c:v>
                  </c:pt>
                </c:numCache>
              </c:numRef>
            </c:plus>
            <c:minus>
              <c:numRef>
                <c:f>'glutathione disulfide'!$F$87:$F$92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4.920452840211506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5.145744133579847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'glutathione disulfide'!$G$33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'glutathione disulfide'!$G$87:$G$92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'glutathione disulfide'!$H$33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'glutathione disulfide'!$I$33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'glutathione disulfide'!$J$33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'glutathione disulfide'!$K$33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'glutathione disulfide'!$L$33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'glutathione disulfide'!$M$33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'glutathione disulfide'!$N$33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'glutathione disulfide'!$O$33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'glutathione disulfide'!$P$33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'glutathione disulfide'!$Q$33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'glutathione disulfide'!$R$33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'glutathione disulfide'!$S$33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'glutathione disulfide'!$S$43:$S$47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29784"/>
        <c:axId val="2075315432"/>
      </c:scatterChart>
      <c:valAx>
        <c:axId val="207532978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75315432"/>
        <c:crosses val="autoZero"/>
        <c:crossBetween val="midCat"/>
      </c:valAx>
      <c:valAx>
        <c:axId val="207531543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753297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'glutathione disulfide'!$A$73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'glutathione disulfide'!$B$74:$F$74</c:f>
                <c:numCache>
                  <c:formatCode>General</c:formatCode>
                  <c:ptCount val="5"/>
                  <c:pt idx="0">
                    <c:v>0.243842156160611</c:v>
                  </c:pt>
                  <c:pt idx="1">
                    <c:v>0.307910439121471</c:v>
                  </c:pt>
                  <c:pt idx="2">
                    <c:v>0.338222013841674</c:v>
                  </c:pt>
                  <c:pt idx="3">
                    <c:v>0.227806389164908</c:v>
                  </c:pt>
                  <c:pt idx="4">
                    <c:v>0.349426782107893</c:v>
                  </c:pt>
                </c:numCache>
              </c:numRef>
            </c:plus>
            <c:minus>
              <c:numRef>
                <c:f>'glutathione disulfide'!$B$74:$F$74</c:f>
                <c:numCache>
                  <c:formatCode>General</c:formatCode>
                  <c:ptCount val="5"/>
                  <c:pt idx="0">
                    <c:v>0.243842156160611</c:v>
                  </c:pt>
                  <c:pt idx="1">
                    <c:v>0.307910439121471</c:v>
                  </c:pt>
                  <c:pt idx="2">
                    <c:v>0.338222013841674</c:v>
                  </c:pt>
                  <c:pt idx="3">
                    <c:v>0.227806389164908</c:v>
                  </c:pt>
                  <c:pt idx="4">
                    <c:v>0.349426782107893</c:v>
                  </c:pt>
                </c:numCache>
              </c:numRef>
            </c:minus>
          </c:errBars>
          <c:cat>
            <c:strRef>
              <c:f>'glutathione disulfide'!$B$50:$F$50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'glutathione disulfide'!$B$73:$F$73</c:f>
              <c:numCache>
                <c:formatCode>General</c:formatCode>
                <c:ptCount val="5"/>
                <c:pt idx="0">
                  <c:v>0.713070300392239</c:v>
                </c:pt>
                <c:pt idx="1">
                  <c:v>0.971044305432608</c:v>
                </c:pt>
                <c:pt idx="2">
                  <c:v>1.169587169954808</c:v>
                </c:pt>
                <c:pt idx="3" formatCode="0.00E+00">
                  <c:v>0.830032243271552</c:v>
                </c:pt>
                <c:pt idx="4">
                  <c:v>0.611694639111842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815592"/>
        <c:axId val="2075791720"/>
      </c:barChart>
      <c:catAx>
        <c:axId val="207581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075791720"/>
        <c:crosses val="autoZero"/>
        <c:auto val="1"/>
        <c:lblAlgn val="ctr"/>
        <c:lblOffset val="0"/>
        <c:noMultiLvlLbl val="0"/>
      </c:catAx>
      <c:valAx>
        <c:axId val="2075791720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75815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valine!$B$96:$F$96</c:f>
                <c:numCache>
                  <c:formatCode>General</c:formatCode>
                  <c:ptCount val="5"/>
                  <c:pt idx="0">
                    <c:v>0.42519910519806</c:v>
                  </c:pt>
                  <c:pt idx="1">
                    <c:v>0.244211833197665</c:v>
                  </c:pt>
                  <c:pt idx="2">
                    <c:v>0.14514284532438</c:v>
                  </c:pt>
                  <c:pt idx="3">
                    <c:v>0.232735497542612</c:v>
                  </c:pt>
                  <c:pt idx="4">
                    <c:v>0.0826328403681347</c:v>
                  </c:pt>
                </c:numCache>
              </c:numRef>
            </c:plus>
            <c:minus>
              <c:numRef>
                <c:f>valine!$B$96:$F$96</c:f>
                <c:numCache>
                  <c:formatCode>General</c:formatCode>
                  <c:ptCount val="5"/>
                  <c:pt idx="0">
                    <c:v>0.42519910519806</c:v>
                  </c:pt>
                  <c:pt idx="1">
                    <c:v>0.244211833197665</c:v>
                  </c:pt>
                  <c:pt idx="2">
                    <c:v>0.14514284532438</c:v>
                  </c:pt>
                  <c:pt idx="3">
                    <c:v>0.232735497542612</c:v>
                  </c:pt>
                  <c:pt idx="4">
                    <c:v>0.0826328403681347</c:v>
                  </c:pt>
                </c:numCache>
              </c:numRef>
            </c:minus>
          </c:errBars>
          <c:cat>
            <c:strRef>
              <c:f>valine!$B$50:$F$50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valine!$B$95:$F$95</c:f>
              <c:numCache>
                <c:formatCode>General</c:formatCode>
                <c:ptCount val="5"/>
                <c:pt idx="0">
                  <c:v>1.183251969458458</c:v>
                </c:pt>
                <c:pt idx="1">
                  <c:v>1.055892696358612</c:v>
                </c:pt>
                <c:pt idx="2">
                  <c:v>1.174644911785547</c:v>
                </c:pt>
                <c:pt idx="3">
                  <c:v>1.078854404277575</c:v>
                </c:pt>
                <c:pt idx="4" formatCode="0.00E+00">
                  <c:v>0.96789694576381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261400"/>
        <c:axId val="1760487608"/>
      </c:barChart>
      <c:catAx>
        <c:axId val="2123261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760487608"/>
        <c:crosses val="autoZero"/>
        <c:auto val="1"/>
        <c:lblAlgn val="ctr"/>
        <c:lblOffset val="0"/>
        <c:noMultiLvlLbl val="0"/>
      </c:catAx>
      <c:valAx>
        <c:axId val="176048760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232614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'glutathione disulfide'!$A$51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'glutathione disulfide'!$B$96:$F$96</c:f>
                <c:numCache>
                  <c:formatCode>General</c:formatCode>
                  <c:ptCount val="5"/>
                  <c:pt idx="0">
                    <c:v>0.101668846180011</c:v>
                  </c:pt>
                  <c:pt idx="1">
                    <c:v>0.0671429372946</c:v>
                  </c:pt>
                  <c:pt idx="2">
                    <c:v>0.197172456569544</c:v>
                  </c:pt>
                  <c:pt idx="3">
                    <c:v>0.247052698266515</c:v>
                  </c:pt>
                  <c:pt idx="4">
                    <c:v>0.0527780698891213</c:v>
                  </c:pt>
                </c:numCache>
              </c:numRef>
            </c:plus>
            <c:minus>
              <c:numRef>
                <c:f>'glutathione disulfide'!$B$96:$F$96</c:f>
                <c:numCache>
                  <c:formatCode>General</c:formatCode>
                  <c:ptCount val="5"/>
                  <c:pt idx="0">
                    <c:v>0.101668846180011</c:v>
                  </c:pt>
                  <c:pt idx="1">
                    <c:v>0.0671429372946</c:v>
                  </c:pt>
                  <c:pt idx="2">
                    <c:v>0.197172456569544</c:v>
                  </c:pt>
                  <c:pt idx="3">
                    <c:v>0.247052698266515</c:v>
                  </c:pt>
                  <c:pt idx="4">
                    <c:v>0.0527780698891213</c:v>
                  </c:pt>
                </c:numCache>
              </c:numRef>
            </c:minus>
          </c:errBars>
          <c:cat>
            <c:strRef>
              <c:f>'glutathione disulfide'!$B$50:$F$50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'glutathione disulfide'!$B$95:$F$95</c:f>
              <c:numCache>
                <c:formatCode>General</c:formatCode>
                <c:ptCount val="5"/>
                <c:pt idx="0">
                  <c:v>0.421091906252999</c:v>
                </c:pt>
                <c:pt idx="1">
                  <c:v>0.621248168773407</c:v>
                </c:pt>
                <c:pt idx="2">
                  <c:v>0.602860421411789</c:v>
                </c:pt>
                <c:pt idx="3">
                  <c:v>0.689952239086419</c:v>
                </c:pt>
                <c:pt idx="4" formatCode="0.00E+00">
                  <c:v>0.542473016446347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244440"/>
        <c:axId val="2075222120"/>
      </c:barChart>
      <c:catAx>
        <c:axId val="207524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075222120"/>
        <c:crosses val="autoZero"/>
        <c:auto val="1"/>
        <c:lblAlgn val="ctr"/>
        <c:lblOffset val="0"/>
        <c:noMultiLvlLbl val="0"/>
      </c:catAx>
      <c:valAx>
        <c:axId val="2075222120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75244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'glutathione disulfide'!$C$33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disulfide'!$C$43:$C$47</c:f>
                <c:numCache>
                  <c:formatCode>General</c:formatCode>
                  <c:ptCount val="5"/>
                  <c:pt idx="0">
                    <c:v>0.540785709953032</c:v>
                  </c:pt>
                  <c:pt idx="1">
                    <c:v>0.903305511287432</c:v>
                  </c:pt>
                  <c:pt idx="2">
                    <c:v>0.526812142425723</c:v>
                  </c:pt>
                  <c:pt idx="3">
                    <c:v>1.085580855558679</c:v>
                  </c:pt>
                  <c:pt idx="4">
                    <c:v>0.840298438888428</c:v>
                  </c:pt>
                </c:numCache>
              </c:numRef>
            </c:plus>
            <c:minus>
              <c:numRef>
                <c:f>'glutathione disulfide'!$C$43:$C$47</c:f>
                <c:numCache>
                  <c:formatCode>General</c:formatCode>
                  <c:ptCount val="5"/>
                  <c:pt idx="0">
                    <c:v>0.540785709953032</c:v>
                  </c:pt>
                  <c:pt idx="1">
                    <c:v>0.903305511287432</c:v>
                  </c:pt>
                  <c:pt idx="2">
                    <c:v>0.526812142425723</c:v>
                  </c:pt>
                  <c:pt idx="3">
                    <c:v>1.085580855558679</c:v>
                  </c:pt>
                  <c:pt idx="4">
                    <c:v>0.840298438888428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disulfide'!$C$57:$C$62</c:f>
              <c:numCache>
                <c:formatCode>0</c:formatCode>
                <c:ptCount val="6"/>
                <c:pt idx="0">
                  <c:v>82.322203490215</c:v>
                </c:pt>
                <c:pt idx="1">
                  <c:v>86.44971360386557</c:v>
                </c:pt>
                <c:pt idx="2">
                  <c:v>82.90946658330983</c:v>
                </c:pt>
                <c:pt idx="3">
                  <c:v>84.87067183067234</c:v>
                </c:pt>
                <c:pt idx="4">
                  <c:v>88.45283836200376</c:v>
                </c:pt>
                <c:pt idx="5" formatCode="General">
                  <c:v>79.50373217037415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'glutathione disulfide'!$V$33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'glutathione disulfide'!$V$41:$V$45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disulfide'!$V$57:$V$62</c:f>
              <c:numCache>
                <c:formatCode>0</c:formatCode>
                <c:ptCount val="6"/>
                <c:pt idx="0">
                  <c:v>17.677796509785</c:v>
                </c:pt>
                <c:pt idx="1">
                  <c:v>13.55028639613443</c:v>
                </c:pt>
                <c:pt idx="2">
                  <c:v>17.09053341669016</c:v>
                </c:pt>
                <c:pt idx="3">
                  <c:v>15.12932816932766</c:v>
                </c:pt>
                <c:pt idx="4">
                  <c:v>11.54716163799625</c:v>
                </c:pt>
                <c:pt idx="5">
                  <c:v>20.49626782962586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155368"/>
        <c:axId val="2075132920"/>
      </c:scatterChart>
      <c:valAx>
        <c:axId val="207515536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75132920"/>
        <c:crosses val="autoZero"/>
        <c:crossBetween val="midCat"/>
      </c:valAx>
      <c:valAx>
        <c:axId val="207513292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751553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'glutathione disulfide'!$C$33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disulfide'!$C$43:$C$47</c:f>
                <c:numCache>
                  <c:formatCode>General</c:formatCode>
                  <c:ptCount val="5"/>
                  <c:pt idx="0">
                    <c:v>0.540785709953032</c:v>
                  </c:pt>
                  <c:pt idx="1">
                    <c:v>0.903305511287432</c:v>
                  </c:pt>
                  <c:pt idx="2">
                    <c:v>0.526812142425723</c:v>
                  </c:pt>
                  <c:pt idx="3">
                    <c:v>1.085580855558679</c:v>
                  </c:pt>
                  <c:pt idx="4">
                    <c:v>0.840298438888428</c:v>
                  </c:pt>
                </c:numCache>
              </c:numRef>
            </c:plus>
            <c:minus>
              <c:numRef>
                <c:f>'glutathione disulfide'!$C$43:$C$47</c:f>
                <c:numCache>
                  <c:formatCode>General</c:formatCode>
                  <c:ptCount val="5"/>
                  <c:pt idx="0">
                    <c:v>0.540785709953032</c:v>
                  </c:pt>
                  <c:pt idx="1">
                    <c:v>0.903305511287432</c:v>
                  </c:pt>
                  <c:pt idx="2">
                    <c:v>0.526812142425723</c:v>
                  </c:pt>
                  <c:pt idx="3">
                    <c:v>1.085580855558679</c:v>
                  </c:pt>
                  <c:pt idx="4">
                    <c:v>0.840298438888428</c:v>
                  </c:pt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disulfide'!$C$79:$C$84</c:f>
              <c:numCache>
                <c:formatCode>0</c:formatCode>
                <c:ptCount val="6"/>
                <c:pt idx="0">
                  <c:v>79.09143968773176</c:v>
                </c:pt>
                <c:pt idx="1">
                  <c:v>88.6728983233948</c:v>
                </c:pt>
                <c:pt idx="2">
                  <c:v>83.47721173882911</c:v>
                </c:pt>
                <c:pt idx="3">
                  <c:v>88.03451808342409</c:v>
                </c:pt>
                <c:pt idx="4">
                  <c:v>89.82129099700098</c:v>
                </c:pt>
                <c:pt idx="5" formatCode="General">
                  <c:v>77.45470206214998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'glutathione disulfide'!$V$33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'glutathione disulfide'!$V$41:$V$45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'glutathione disulfide'!$V$41:$V$45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'glutathione disulfide'!$B$34:$B$39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'glutathione disulfide'!$V$79:$V$84</c:f>
              <c:numCache>
                <c:formatCode>0</c:formatCode>
                <c:ptCount val="6"/>
                <c:pt idx="0">
                  <c:v>20.90856031226825</c:v>
                </c:pt>
                <c:pt idx="1">
                  <c:v>11.32710167660518</c:v>
                </c:pt>
                <c:pt idx="2">
                  <c:v>16.52278826117088</c:v>
                </c:pt>
                <c:pt idx="3">
                  <c:v>11.96548191657592</c:v>
                </c:pt>
                <c:pt idx="4">
                  <c:v>10.17870900299902</c:v>
                </c:pt>
                <c:pt idx="5">
                  <c:v>22.54529793785003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946456"/>
        <c:axId val="-2091955304"/>
      </c:scatterChart>
      <c:valAx>
        <c:axId val="-209194645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91955304"/>
        <c:crosses val="autoZero"/>
        <c:crossBetween val="midCat"/>
      </c:valAx>
      <c:valAx>
        <c:axId val="-209195530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19464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glutathione!$C$33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glutathione!$C$43:$C$48</c:f>
                <c:numCache>
                  <c:formatCode>General</c:formatCode>
                  <c:ptCount val="6"/>
                  <c:pt idx="0">
                    <c:v>8.888589944050764</c:v>
                  </c:pt>
                  <c:pt idx="1">
                    <c:v>43.07365089825282</c:v>
                  </c:pt>
                  <c:pt idx="2">
                    <c:v>30.80176946137299</c:v>
                  </c:pt>
                  <c:pt idx="3">
                    <c:v>19.59623908027232</c:v>
                  </c:pt>
                  <c:pt idx="4">
                    <c:v>32.67407771959429</c:v>
                  </c:pt>
                  <c:pt idx="5">
                    <c:v>42.67788595091326</c:v>
                  </c:pt>
                </c:numCache>
              </c:numRef>
            </c:plus>
            <c:minus>
              <c:numRef>
                <c:f>glutathione!$C$43:$C$48</c:f>
                <c:numCache>
                  <c:formatCode>General</c:formatCode>
                  <c:ptCount val="6"/>
                  <c:pt idx="0">
                    <c:v>8.888589944050764</c:v>
                  </c:pt>
                  <c:pt idx="1">
                    <c:v>43.07365089825282</c:v>
                  </c:pt>
                  <c:pt idx="2">
                    <c:v>30.80176946137299</c:v>
                  </c:pt>
                  <c:pt idx="3">
                    <c:v>19.59623908027232</c:v>
                  </c:pt>
                  <c:pt idx="4">
                    <c:v>32.67407771959429</c:v>
                  </c:pt>
                  <c:pt idx="5">
                    <c:v>42.67788595091326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glutathione!$C$34:$C$39</c:f>
              <c:numCache>
                <c:formatCode>0</c:formatCode>
                <c:ptCount val="6"/>
                <c:pt idx="0">
                  <c:v>83.90939493005625</c:v>
                </c:pt>
                <c:pt idx="1">
                  <c:v>70.54157107575223</c:v>
                </c:pt>
                <c:pt idx="2">
                  <c:v>94.20913727345783</c:v>
                </c:pt>
                <c:pt idx="3">
                  <c:v>89.34356633278159</c:v>
                </c:pt>
                <c:pt idx="4">
                  <c:v>54.9518808229077</c:v>
                </c:pt>
                <c:pt idx="5" formatCode="General">
                  <c:v>85.5488231798004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glutathione!$D$33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glutathione!$D$43:$D$48</c:f>
                <c:numCache>
                  <c:formatCode>General</c:formatCode>
                  <c:ptCount val="6"/>
                  <c:pt idx="0">
                    <c:v>8.888589944050767</c:v>
                  </c:pt>
                  <c:pt idx="1">
                    <c:v>43.0736508982528</c:v>
                  </c:pt>
                  <c:pt idx="2">
                    <c:v>30.80176946137297</c:v>
                  </c:pt>
                  <c:pt idx="3">
                    <c:v>19.59623908027225</c:v>
                  </c:pt>
                  <c:pt idx="4">
                    <c:v>32.67407771959427</c:v>
                  </c:pt>
                  <c:pt idx="5">
                    <c:v>42.67788595091325</c:v>
                  </c:pt>
                </c:numCache>
              </c:numRef>
            </c:plus>
            <c:minus>
              <c:numRef>
                <c:f>glutathione!$D$43:$D$48</c:f>
                <c:numCache>
                  <c:formatCode>General</c:formatCode>
                  <c:ptCount val="6"/>
                  <c:pt idx="0">
                    <c:v>8.888589944050767</c:v>
                  </c:pt>
                  <c:pt idx="1">
                    <c:v>43.0736508982528</c:v>
                  </c:pt>
                  <c:pt idx="2">
                    <c:v>30.80176946137297</c:v>
                  </c:pt>
                  <c:pt idx="3">
                    <c:v>19.59623908027225</c:v>
                  </c:pt>
                  <c:pt idx="4">
                    <c:v>32.67407771959427</c:v>
                  </c:pt>
                  <c:pt idx="5">
                    <c:v>42.67788595091325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glutathione!$D$34:$D$39</c:f>
              <c:numCache>
                <c:formatCode>0</c:formatCode>
                <c:ptCount val="6"/>
                <c:pt idx="0">
                  <c:v>16.09060506994374</c:v>
                </c:pt>
                <c:pt idx="1">
                  <c:v>29.45842892424779</c:v>
                </c:pt>
                <c:pt idx="2">
                  <c:v>5.790862726542184</c:v>
                </c:pt>
                <c:pt idx="3">
                  <c:v>10.65643366721841</c:v>
                </c:pt>
                <c:pt idx="4">
                  <c:v>45.0481191770923</c:v>
                </c:pt>
                <c:pt idx="5" formatCode="General">
                  <c:v>14.4511768201996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glutathione!$E$33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glutathione!$E$43:$E$48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glutathione!$E$43:$E$48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glutathione!$E$34:$E$39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glutathione!$F$33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glutathione!$F$43:$F$48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glutathione!$F$43:$F$48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glutathione!$G$33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glutathione!$G$43:$G$48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glutathione!$G$43:$G$48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glutathione!$H$33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glutathione!$H$43:$H$47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glutathione!$I$33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glutathione!$J$33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glutathione!$K$33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glutathione!$L$33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glutathione!$M$33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glutathione!$N$33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glutathione!$O$33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glutathione!$P$33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glutathione!$Q$33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glutathione!$R$33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glutathione!$S$33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201960"/>
        <c:axId val="-2092196312"/>
      </c:scatterChart>
      <c:valAx>
        <c:axId val="-209220196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92196312"/>
        <c:crosses val="autoZero"/>
        <c:crossBetween val="midCat"/>
      </c:valAx>
      <c:valAx>
        <c:axId val="-209219631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22019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glutathione!$A$51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glutathione!$B$52:$F$52</c:f>
                <c:numCache>
                  <c:formatCode>General</c:formatCode>
                  <c:ptCount val="5"/>
                  <c:pt idx="0">
                    <c:v>0.474047471793585</c:v>
                  </c:pt>
                  <c:pt idx="1">
                    <c:v>1.344971044844061</c:v>
                  </c:pt>
                  <c:pt idx="2">
                    <c:v>0.622060828011187</c:v>
                  </c:pt>
                  <c:pt idx="3">
                    <c:v>0.148971918203362</c:v>
                  </c:pt>
                  <c:pt idx="4">
                    <c:v>0.577848725056773</c:v>
                  </c:pt>
                </c:numCache>
              </c:numRef>
            </c:plus>
            <c:minus>
              <c:numRef>
                <c:f>glutathione!$B$52:$F$52</c:f>
                <c:numCache>
                  <c:formatCode>General</c:formatCode>
                  <c:ptCount val="5"/>
                  <c:pt idx="0">
                    <c:v>0.474047471793585</c:v>
                  </c:pt>
                  <c:pt idx="1">
                    <c:v>1.344971044844061</c:v>
                  </c:pt>
                  <c:pt idx="2">
                    <c:v>0.622060828011187</c:v>
                  </c:pt>
                  <c:pt idx="3">
                    <c:v>0.148971918203362</c:v>
                  </c:pt>
                  <c:pt idx="4">
                    <c:v>0.577848725056773</c:v>
                  </c:pt>
                </c:numCache>
              </c:numRef>
            </c:minus>
          </c:errBars>
          <c:cat>
            <c:strRef>
              <c:f>glutathione!$B$50:$F$50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glutathione!$B$51:$F$51</c:f>
              <c:numCache>
                <c:formatCode>General</c:formatCode>
                <c:ptCount val="5"/>
                <c:pt idx="0">
                  <c:v>0.408273647834369</c:v>
                </c:pt>
                <c:pt idx="1">
                  <c:v>1.510702330953268</c:v>
                </c:pt>
                <c:pt idx="2">
                  <c:v>0.827924192781991</c:v>
                </c:pt>
                <c:pt idx="3">
                  <c:v>0.244130926628185</c:v>
                </c:pt>
                <c:pt idx="4">
                  <c:v>0.721139149389067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102072"/>
        <c:axId val="-2092105624"/>
      </c:barChart>
      <c:catAx>
        <c:axId val="-2092102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-2092105624"/>
        <c:crosses val="autoZero"/>
        <c:auto val="1"/>
        <c:lblAlgn val="ctr"/>
        <c:lblOffset val="0"/>
        <c:noMultiLvlLbl val="0"/>
      </c:catAx>
      <c:valAx>
        <c:axId val="-2092105624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21020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glutathione!$C$33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glutathione!$C$43:$C$47</c:f>
                <c:numCache>
                  <c:formatCode>General</c:formatCode>
                  <c:ptCount val="5"/>
                  <c:pt idx="0">
                    <c:v>8.888589944050764</c:v>
                  </c:pt>
                  <c:pt idx="1">
                    <c:v>43.07365089825282</c:v>
                  </c:pt>
                  <c:pt idx="2">
                    <c:v>30.80176946137299</c:v>
                  </c:pt>
                  <c:pt idx="3">
                    <c:v>19.59623908027232</c:v>
                  </c:pt>
                  <c:pt idx="4">
                    <c:v>32.67407771959429</c:v>
                  </c:pt>
                </c:numCache>
              </c:numRef>
            </c:plus>
            <c:minus>
              <c:numRef>
                <c:f>glutathione!$C$43:$C$47</c:f>
                <c:numCache>
                  <c:formatCode>General</c:formatCode>
                  <c:ptCount val="5"/>
                  <c:pt idx="0">
                    <c:v>8.888589944050764</c:v>
                  </c:pt>
                  <c:pt idx="1">
                    <c:v>43.07365089825282</c:v>
                  </c:pt>
                  <c:pt idx="2">
                    <c:v>30.80176946137299</c:v>
                  </c:pt>
                  <c:pt idx="3">
                    <c:v>19.59623908027232</c:v>
                  </c:pt>
                  <c:pt idx="4">
                    <c:v>32.67407771959429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glutathione!$C$34:$C$39</c:f>
              <c:numCache>
                <c:formatCode>0</c:formatCode>
                <c:ptCount val="6"/>
                <c:pt idx="0">
                  <c:v>83.90939493005625</c:v>
                </c:pt>
                <c:pt idx="1">
                  <c:v>70.54157107575223</c:v>
                </c:pt>
                <c:pt idx="2">
                  <c:v>94.20913727345783</c:v>
                </c:pt>
                <c:pt idx="3">
                  <c:v>89.34356633278159</c:v>
                </c:pt>
                <c:pt idx="4">
                  <c:v>54.9518808229077</c:v>
                </c:pt>
                <c:pt idx="5" formatCode="General">
                  <c:v>85.5488231798004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glutathione!$V$33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glutathione!$V$41:$V$45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glutathione!$V$34:$V$39</c:f>
              <c:numCache>
                <c:formatCode>0</c:formatCode>
                <c:ptCount val="6"/>
                <c:pt idx="0">
                  <c:v>16.09060506994374</c:v>
                </c:pt>
                <c:pt idx="1">
                  <c:v>29.45842892424779</c:v>
                </c:pt>
                <c:pt idx="2">
                  <c:v>5.790862726542184</c:v>
                </c:pt>
                <c:pt idx="3">
                  <c:v>10.65643366721841</c:v>
                </c:pt>
                <c:pt idx="4">
                  <c:v>45.0481191770923</c:v>
                </c:pt>
                <c:pt idx="5">
                  <c:v>14.4511768201996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324024"/>
        <c:axId val="-2092318408"/>
      </c:scatterChart>
      <c:valAx>
        <c:axId val="-209232402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92318408"/>
        <c:crosses val="autoZero"/>
        <c:crossBetween val="midCat"/>
      </c:valAx>
      <c:valAx>
        <c:axId val="-209231840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23240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glutathione!$C$56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glutathione!$C$65:$C$70</c:f>
                <c:numCache>
                  <c:formatCode>General</c:formatCode>
                  <c:ptCount val="6"/>
                  <c:pt idx="0">
                    <c:v>1.340610680048336</c:v>
                  </c:pt>
                  <c:pt idx="1">
                    <c:v>2.496220971731518</c:v>
                  </c:pt>
                  <c:pt idx="2">
                    <c:v>0.1590314679155</c:v>
                  </c:pt>
                  <c:pt idx="3">
                    <c:v>0.704845499499478</c:v>
                  </c:pt>
                  <c:pt idx="4">
                    <c:v>1.081787057654618</c:v>
                  </c:pt>
                  <c:pt idx="5">
                    <c:v>1.590149062108569</c:v>
                  </c:pt>
                </c:numCache>
              </c:numRef>
            </c:plus>
            <c:minus>
              <c:numRef>
                <c:f>glutathione!$C$65:$C$70</c:f>
                <c:numCache>
                  <c:formatCode>General</c:formatCode>
                  <c:ptCount val="6"/>
                  <c:pt idx="0">
                    <c:v>1.340610680048336</c:v>
                  </c:pt>
                  <c:pt idx="1">
                    <c:v>2.496220971731518</c:v>
                  </c:pt>
                  <c:pt idx="2">
                    <c:v>0.1590314679155</c:v>
                  </c:pt>
                  <c:pt idx="3">
                    <c:v>0.704845499499478</c:v>
                  </c:pt>
                  <c:pt idx="4">
                    <c:v>1.081787057654618</c:v>
                  </c:pt>
                  <c:pt idx="5">
                    <c:v>1.590149062108569</c:v>
                  </c:pt>
                </c:numCache>
              </c:numRef>
            </c:minus>
          </c:errBars>
          <c:xVal>
            <c:numRef>
              <c:f>glutathione!$B$57:$B$62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glutathione!$C$57:$C$62</c:f>
              <c:numCache>
                <c:formatCode>0</c:formatCode>
                <c:ptCount val="6"/>
                <c:pt idx="0">
                  <c:v>4.979371507153616</c:v>
                </c:pt>
                <c:pt idx="1">
                  <c:v>3.03250484369919</c:v>
                </c:pt>
                <c:pt idx="2">
                  <c:v>4.315198942657272</c:v>
                </c:pt>
                <c:pt idx="3">
                  <c:v>3.827196803414095</c:v>
                </c:pt>
                <c:pt idx="4">
                  <c:v>4.093983183723118</c:v>
                </c:pt>
                <c:pt idx="5" formatCode="General">
                  <c:v>4.374395012467413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glutathione!$D$56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glutathione!$D$65:$D$70</c:f>
                <c:numCache>
                  <c:formatCode>General</c:formatCode>
                  <c:ptCount val="6"/>
                  <c:pt idx="0">
                    <c:v>1.340610680048338</c:v>
                  </c:pt>
                  <c:pt idx="1">
                    <c:v>2.496220971731519</c:v>
                  </c:pt>
                  <c:pt idx="2">
                    <c:v>0.159031467915512</c:v>
                  </c:pt>
                  <c:pt idx="3">
                    <c:v>0.704845499499475</c:v>
                  </c:pt>
                  <c:pt idx="4">
                    <c:v>1.081787057654606</c:v>
                  </c:pt>
                  <c:pt idx="5">
                    <c:v>1.590149062108564</c:v>
                  </c:pt>
                </c:numCache>
              </c:numRef>
            </c:plus>
            <c:minus>
              <c:numRef>
                <c:f>glutathione!$D$65:$D$70</c:f>
                <c:numCache>
                  <c:formatCode>General</c:formatCode>
                  <c:ptCount val="6"/>
                  <c:pt idx="0">
                    <c:v>1.340610680048338</c:v>
                  </c:pt>
                  <c:pt idx="1">
                    <c:v>2.496220971731519</c:v>
                  </c:pt>
                  <c:pt idx="2">
                    <c:v>0.159031467915512</c:v>
                  </c:pt>
                  <c:pt idx="3">
                    <c:v>0.704845499499475</c:v>
                  </c:pt>
                  <c:pt idx="4">
                    <c:v>1.081787057654606</c:v>
                  </c:pt>
                  <c:pt idx="5">
                    <c:v>1.590149062108564</c:v>
                  </c:pt>
                </c:numCache>
              </c:numRef>
            </c:minus>
          </c:errBars>
          <c:xVal>
            <c:numRef>
              <c:f>glutathione!$B$57:$B$62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glutathione!$D$57:$D$62</c:f>
              <c:numCache>
                <c:formatCode>0</c:formatCode>
                <c:ptCount val="6"/>
                <c:pt idx="0">
                  <c:v>95.0206284928464</c:v>
                </c:pt>
                <c:pt idx="1">
                  <c:v>96.96749515630081</c:v>
                </c:pt>
                <c:pt idx="2">
                  <c:v>95.68480105734271</c:v>
                </c:pt>
                <c:pt idx="3">
                  <c:v>96.17280319658592</c:v>
                </c:pt>
                <c:pt idx="4">
                  <c:v>95.90601681627689</c:v>
                </c:pt>
                <c:pt idx="5" formatCode="General">
                  <c:v>95.62560498753257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glutathione!$E$56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glutathione!$E$65:$E$70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glutathione!$E$65:$E$70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glutathione!$B$57:$B$62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glutathione!$E$57:$E$62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glutathione!$F$56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glutathione!$F$65:$F$70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glutathione!$F$65:$F$70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glutathione!$B$57:$B$62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glutathione!$G$33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glutathione!$G$65:$G$70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glutathione!$G$65:$G$70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glutathione!$H$33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glutathione!$H$43:$H$47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glutathione!$I$33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glutathione!$J$33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glutathione!$K$33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glutathione!$L$33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glutathione!$M$33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glutathione!$N$33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glutathione!$O$33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glutathione!$P$33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glutathione!$Q$33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glutathione!$R$33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glutathione!$S$33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356408"/>
        <c:axId val="-2092350760"/>
      </c:scatterChart>
      <c:valAx>
        <c:axId val="-209235640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92350760"/>
        <c:crosses val="autoZero"/>
        <c:crossBetween val="midCat"/>
      </c:valAx>
      <c:valAx>
        <c:axId val="-209235076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23564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glutathione!$C$33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glutathione!$C$87:$C$92</c:f>
                <c:numCache>
                  <c:formatCode>General</c:formatCode>
                  <c:ptCount val="6"/>
                  <c:pt idx="0">
                    <c:v>0.414943093741896</c:v>
                  </c:pt>
                  <c:pt idx="1">
                    <c:v>1.91393529300151</c:v>
                  </c:pt>
                  <c:pt idx="2">
                    <c:v>1.484521322564263</c:v>
                  </c:pt>
                  <c:pt idx="3">
                    <c:v>1.689338448835438</c:v>
                  </c:pt>
                  <c:pt idx="4">
                    <c:v>1.403479693966728</c:v>
                  </c:pt>
                  <c:pt idx="5">
                    <c:v>1.309773093838581</c:v>
                  </c:pt>
                </c:numCache>
              </c:numRef>
            </c:plus>
            <c:minus>
              <c:numRef>
                <c:f>glutathione!$C$87:$C$92</c:f>
                <c:numCache>
                  <c:formatCode>General</c:formatCode>
                  <c:ptCount val="6"/>
                  <c:pt idx="0">
                    <c:v>0.414943093741896</c:v>
                  </c:pt>
                  <c:pt idx="1">
                    <c:v>1.91393529300151</c:v>
                  </c:pt>
                  <c:pt idx="2">
                    <c:v>1.484521322564263</c:v>
                  </c:pt>
                  <c:pt idx="3">
                    <c:v>1.689338448835438</c:v>
                  </c:pt>
                  <c:pt idx="4">
                    <c:v>1.403479693966728</c:v>
                  </c:pt>
                  <c:pt idx="5">
                    <c:v>1.309773093838581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glutathione!$C$79:$C$84</c:f>
              <c:numCache>
                <c:formatCode>0</c:formatCode>
                <c:ptCount val="6"/>
                <c:pt idx="0">
                  <c:v>2.42631032958569</c:v>
                </c:pt>
                <c:pt idx="1">
                  <c:v>2.136507890727632</c:v>
                </c:pt>
                <c:pt idx="2">
                  <c:v>4.884177268053278</c:v>
                </c:pt>
                <c:pt idx="3">
                  <c:v>2.061670457016496</c:v>
                </c:pt>
                <c:pt idx="4">
                  <c:v>1.563523911338487</c:v>
                </c:pt>
                <c:pt idx="5" formatCode="General">
                  <c:v>1.439397889575352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glutathione!$D$33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glutathione!$D$87:$D$92</c:f>
                <c:numCache>
                  <c:formatCode>General</c:formatCode>
                  <c:ptCount val="6"/>
                  <c:pt idx="0">
                    <c:v>0.414943093741886</c:v>
                  </c:pt>
                  <c:pt idx="1">
                    <c:v>1.91393529300151</c:v>
                  </c:pt>
                  <c:pt idx="2">
                    <c:v>1.484521322564257</c:v>
                  </c:pt>
                  <c:pt idx="3">
                    <c:v>1.689338448835436</c:v>
                  </c:pt>
                  <c:pt idx="4">
                    <c:v>1.403479693966731</c:v>
                  </c:pt>
                  <c:pt idx="5">
                    <c:v>1.309773093838585</c:v>
                  </c:pt>
                </c:numCache>
              </c:numRef>
            </c:plus>
            <c:minus>
              <c:numRef>
                <c:f>glutathione!$D$87:$D$92</c:f>
                <c:numCache>
                  <c:formatCode>General</c:formatCode>
                  <c:ptCount val="6"/>
                  <c:pt idx="0">
                    <c:v>0.414943093741886</c:v>
                  </c:pt>
                  <c:pt idx="1">
                    <c:v>1.91393529300151</c:v>
                  </c:pt>
                  <c:pt idx="2">
                    <c:v>1.484521322564257</c:v>
                  </c:pt>
                  <c:pt idx="3">
                    <c:v>1.689338448835436</c:v>
                  </c:pt>
                  <c:pt idx="4">
                    <c:v>1.403479693966731</c:v>
                  </c:pt>
                  <c:pt idx="5">
                    <c:v>1.309773093838585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glutathione!$D$79:$D$84</c:f>
              <c:numCache>
                <c:formatCode>0</c:formatCode>
                <c:ptCount val="6"/>
                <c:pt idx="0">
                  <c:v>97.57368967041432</c:v>
                </c:pt>
                <c:pt idx="1">
                  <c:v>97.86349210927235</c:v>
                </c:pt>
                <c:pt idx="2">
                  <c:v>95.11582273194674</c:v>
                </c:pt>
                <c:pt idx="3">
                  <c:v>97.93832954298352</c:v>
                </c:pt>
                <c:pt idx="4">
                  <c:v>98.43647608866149</c:v>
                </c:pt>
                <c:pt idx="5" formatCode="General">
                  <c:v>98.56060211042465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glutathione!$E$33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glutathione!$E$87:$E$92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glutathione!$E$65:$E$70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glutathione!$E$79:$E$84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glutathione!$F$33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glutathione!$F$87:$F$92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glutathione!$F$87:$F$92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glutathione!$G$33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glutathione!$G$87:$G$92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glutathione!$G$87:$G$92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glutathione!$H$33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glutathione!$H$43:$H$47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glutathione!$I$33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glutathione!$J$33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glutathione!$K$33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glutathione!$L$33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glutathione!$M$33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glutathione!$N$33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glutathione!$O$33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glutathione!$P$33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glutathione!$Q$33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glutathione!$R$33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glutathione!$S$33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glutathione!$S$43:$S$47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470264"/>
        <c:axId val="-2092559992"/>
      </c:scatterChart>
      <c:valAx>
        <c:axId val="-209247026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92559992"/>
        <c:crosses val="autoZero"/>
        <c:crossBetween val="midCat"/>
      </c:valAx>
      <c:valAx>
        <c:axId val="-209255999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24702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glutathione!$A$73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glutathione!$B$74:$F$74</c:f>
                <c:numCache>
                  <c:formatCode>General</c:formatCode>
                  <c:ptCount val="5"/>
                  <c:pt idx="0">
                    <c:v>0.180973596074134</c:v>
                  </c:pt>
                  <c:pt idx="1">
                    <c:v>0.174271864219494</c:v>
                  </c:pt>
                  <c:pt idx="2">
                    <c:v>0.109402427616765</c:v>
                  </c:pt>
                  <c:pt idx="3">
                    <c:v>0.314690897383389</c:v>
                  </c:pt>
                  <c:pt idx="4">
                    <c:v>0.280429685837899</c:v>
                  </c:pt>
                </c:numCache>
              </c:numRef>
            </c:plus>
            <c:minus>
              <c:numRef>
                <c:f>glutathione!$B$74:$F$74</c:f>
                <c:numCache>
                  <c:formatCode>General</c:formatCode>
                  <c:ptCount val="5"/>
                  <c:pt idx="0">
                    <c:v>0.180973596074134</c:v>
                  </c:pt>
                  <c:pt idx="1">
                    <c:v>0.174271864219494</c:v>
                  </c:pt>
                  <c:pt idx="2">
                    <c:v>0.109402427616765</c:v>
                  </c:pt>
                  <c:pt idx="3">
                    <c:v>0.314690897383389</c:v>
                  </c:pt>
                  <c:pt idx="4">
                    <c:v>0.280429685837899</c:v>
                  </c:pt>
                </c:numCache>
              </c:numRef>
            </c:minus>
          </c:errBars>
          <c:cat>
            <c:strRef>
              <c:f>glutathione!$B$50:$F$50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glutathione!$B$73:$F$73</c:f>
              <c:numCache>
                <c:formatCode>General</c:formatCode>
                <c:ptCount val="5"/>
                <c:pt idx="0">
                  <c:v>0.822909818797211</c:v>
                </c:pt>
                <c:pt idx="1">
                  <c:v>0.903473470460531</c:v>
                </c:pt>
                <c:pt idx="2">
                  <c:v>1.207180229791348</c:v>
                </c:pt>
                <c:pt idx="3" formatCode="0.00E+00">
                  <c:v>1.012727062933608</c:v>
                </c:pt>
                <c:pt idx="4">
                  <c:v>1.010307075374827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288472"/>
        <c:axId val="-2092284008"/>
      </c:barChart>
      <c:catAx>
        <c:axId val="-2092288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-2092284008"/>
        <c:crosses val="autoZero"/>
        <c:auto val="1"/>
        <c:lblAlgn val="ctr"/>
        <c:lblOffset val="0"/>
        <c:noMultiLvlLbl val="0"/>
      </c:catAx>
      <c:valAx>
        <c:axId val="-209228400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22884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glutathione!$A$51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glutathione!$B$96:$F$96</c:f>
                <c:numCache>
                  <c:formatCode>General</c:formatCode>
                  <c:ptCount val="5"/>
                  <c:pt idx="0">
                    <c:v>0.106717489673079</c:v>
                  </c:pt>
                  <c:pt idx="1">
                    <c:v>0.296703590438203</c:v>
                  </c:pt>
                  <c:pt idx="2">
                    <c:v>0.176964073827678</c:v>
                  </c:pt>
                  <c:pt idx="3">
                    <c:v>0.0435841609076116</c:v>
                  </c:pt>
                  <c:pt idx="4">
                    <c:v>0.117640407164414</c:v>
                  </c:pt>
                </c:numCache>
              </c:numRef>
            </c:plus>
            <c:minus>
              <c:numRef>
                <c:f>glutathione!$B$96:$F$96</c:f>
                <c:numCache>
                  <c:formatCode>General</c:formatCode>
                  <c:ptCount val="5"/>
                  <c:pt idx="0">
                    <c:v>0.106717489673079</c:v>
                  </c:pt>
                  <c:pt idx="1">
                    <c:v>0.296703590438203</c:v>
                  </c:pt>
                  <c:pt idx="2">
                    <c:v>0.176964073827678</c:v>
                  </c:pt>
                  <c:pt idx="3">
                    <c:v>0.0435841609076116</c:v>
                  </c:pt>
                  <c:pt idx="4">
                    <c:v>0.117640407164414</c:v>
                  </c:pt>
                </c:numCache>
              </c:numRef>
            </c:minus>
          </c:errBars>
          <c:cat>
            <c:strRef>
              <c:f>glutathione!$B$50:$F$50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glutathione!$B$95:$F$95</c:f>
              <c:numCache>
                <c:formatCode>General</c:formatCode>
                <c:ptCount val="5"/>
                <c:pt idx="0">
                  <c:v>0.805362655747847</c:v>
                </c:pt>
                <c:pt idx="1">
                  <c:v>0.919970433066873</c:v>
                </c:pt>
                <c:pt idx="2">
                  <c:v>0.994440749539567</c:v>
                </c:pt>
                <c:pt idx="3">
                  <c:v>1.001700142656878</c:v>
                </c:pt>
                <c:pt idx="4" formatCode="0.00E+00">
                  <c:v>1.151375786401253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603512"/>
        <c:axId val="-2092624856"/>
      </c:barChart>
      <c:catAx>
        <c:axId val="-209260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-2092624856"/>
        <c:crosses val="autoZero"/>
        <c:auto val="1"/>
        <c:lblAlgn val="ctr"/>
        <c:lblOffset val="0"/>
        <c:noMultiLvlLbl val="0"/>
      </c:catAx>
      <c:valAx>
        <c:axId val="-2092624856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26035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valine!$C$33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valine!$C$43:$C$47</c:f>
                <c:numCache>
                  <c:formatCode>General</c:formatCode>
                  <c:ptCount val="5"/>
                  <c:pt idx="0">
                    <c:v>0.103815233333406</c:v>
                  </c:pt>
                  <c:pt idx="1">
                    <c:v>3.052451611902334</c:v>
                  </c:pt>
                  <c:pt idx="2">
                    <c:v>2.698694497612462</c:v>
                  </c:pt>
                  <c:pt idx="3">
                    <c:v>1.429340328900665</c:v>
                  </c:pt>
                  <c:pt idx="4">
                    <c:v>1.53764773283193</c:v>
                  </c:pt>
                </c:numCache>
              </c:numRef>
            </c:plus>
            <c:minus>
              <c:numRef>
                <c:f>valine!$C$43:$C$47</c:f>
                <c:numCache>
                  <c:formatCode>General</c:formatCode>
                  <c:ptCount val="5"/>
                  <c:pt idx="0">
                    <c:v>0.103815233333406</c:v>
                  </c:pt>
                  <c:pt idx="1">
                    <c:v>3.052451611902334</c:v>
                  </c:pt>
                  <c:pt idx="2">
                    <c:v>2.698694497612462</c:v>
                  </c:pt>
                  <c:pt idx="3">
                    <c:v>1.429340328900665</c:v>
                  </c:pt>
                  <c:pt idx="4">
                    <c:v>1.53764773283193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valine!$C$57:$C$62</c:f>
              <c:numCache>
                <c:formatCode>0</c:formatCode>
                <c:ptCount val="6"/>
                <c:pt idx="0">
                  <c:v>99.52426095254479</c:v>
                </c:pt>
                <c:pt idx="1">
                  <c:v>99.55363011458971</c:v>
                </c:pt>
                <c:pt idx="2">
                  <c:v>99.01358676189747</c:v>
                </c:pt>
                <c:pt idx="3">
                  <c:v>98.31144493748522</c:v>
                </c:pt>
                <c:pt idx="4">
                  <c:v>96.15448493988085</c:v>
                </c:pt>
                <c:pt idx="5" formatCode="General">
                  <c:v>92.16153932334974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valine!$V$33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valine!$V$41:$V$45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valine!$V$57:$V$62</c:f>
              <c:numCache>
                <c:formatCode>0</c:formatCode>
                <c:ptCount val="6"/>
                <c:pt idx="0">
                  <c:v>0.475739047455211</c:v>
                </c:pt>
                <c:pt idx="1">
                  <c:v>0.446369885410287</c:v>
                </c:pt>
                <c:pt idx="2">
                  <c:v>0.986413238102539</c:v>
                </c:pt>
                <c:pt idx="3">
                  <c:v>1.688555062514809</c:v>
                </c:pt>
                <c:pt idx="4">
                  <c:v>3.845515060119153</c:v>
                </c:pt>
                <c:pt idx="5">
                  <c:v>7.838460676650259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430056"/>
        <c:axId val="-2093072472"/>
      </c:scatterChart>
      <c:valAx>
        <c:axId val="176043005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93072472"/>
        <c:crosses val="autoZero"/>
        <c:crossBetween val="midCat"/>
      </c:valAx>
      <c:valAx>
        <c:axId val="-209307247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604300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glutathione!$C$33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glutathione!$C$43:$C$47</c:f>
                <c:numCache>
                  <c:formatCode>General</c:formatCode>
                  <c:ptCount val="5"/>
                  <c:pt idx="0">
                    <c:v>8.888589944050764</c:v>
                  </c:pt>
                  <c:pt idx="1">
                    <c:v>43.07365089825282</c:v>
                  </c:pt>
                  <c:pt idx="2">
                    <c:v>30.80176946137299</c:v>
                  </c:pt>
                  <c:pt idx="3">
                    <c:v>19.59623908027232</c:v>
                  </c:pt>
                  <c:pt idx="4">
                    <c:v>32.67407771959429</c:v>
                  </c:pt>
                </c:numCache>
              </c:numRef>
            </c:plus>
            <c:minus>
              <c:numRef>
                <c:f>glutathione!$C$43:$C$47</c:f>
                <c:numCache>
                  <c:formatCode>General</c:formatCode>
                  <c:ptCount val="5"/>
                  <c:pt idx="0">
                    <c:v>8.888589944050764</c:v>
                  </c:pt>
                  <c:pt idx="1">
                    <c:v>43.07365089825282</c:v>
                  </c:pt>
                  <c:pt idx="2">
                    <c:v>30.80176946137299</c:v>
                  </c:pt>
                  <c:pt idx="3">
                    <c:v>19.59623908027232</c:v>
                  </c:pt>
                  <c:pt idx="4">
                    <c:v>32.67407771959429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glutathione!$C$57:$C$62</c:f>
              <c:numCache>
                <c:formatCode>0</c:formatCode>
                <c:ptCount val="6"/>
                <c:pt idx="0">
                  <c:v>4.979371507153616</c:v>
                </c:pt>
                <c:pt idx="1">
                  <c:v>3.03250484369919</c:v>
                </c:pt>
                <c:pt idx="2">
                  <c:v>4.315198942657272</c:v>
                </c:pt>
                <c:pt idx="3">
                  <c:v>3.827196803414095</c:v>
                </c:pt>
                <c:pt idx="4">
                  <c:v>4.093983183723118</c:v>
                </c:pt>
                <c:pt idx="5" formatCode="General">
                  <c:v>4.374395012467413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glutathione!$V$33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glutathione!$V$41:$V$45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glutathione!$V$57:$V$62</c:f>
              <c:numCache>
                <c:formatCode>0</c:formatCode>
                <c:ptCount val="6"/>
                <c:pt idx="0">
                  <c:v>95.0206284928464</c:v>
                </c:pt>
                <c:pt idx="1">
                  <c:v>96.96749515630081</c:v>
                </c:pt>
                <c:pt idx="2">
                  <c:v>95.68480105734271</c:v>
                </c:pt>
                <c:pt idx="3">
                  <c:v>96.17280319658592</c:v>
                </c:pt>
                <c:pt idx="4">
                  <c:v>95.90601681627689</c:v>
                </c:pt>
                <c:pt idx="5">
                  <c:v>95.62560498753257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672648"/>
        <c:axId val="-2092667032"/>
      </c:scatterChart>
      <c:valAx>
        <c:axId val="-209267264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92667032"/>
        <c:crosses val="autoZero"/>
        <c:crossBetween val="midCat"/>
      </c:valAx>
      <c:valAx>
        <c:axId val="-209266703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2672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glutathione!$C$33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glutathione!$C$43:$C$47</c:f>
                <c:numCache>
                  <c:formatCode>General</c:formatCode>
                  <c:ptCount val="5"/>
                  <c:pt idx="0">
                    <c:v>8.888589944050764</c:v>
                  </c:pt>
                  <c:pt idx="1">
                    <c:v>43.07365089825282</c:v>
                  </c:pt>
                  <c:pt idx="2">
                    <c:v>30.80176946137299</c:v>
                  </c:pt>
                  <c:pt idx="3">
                    <c:v>19.59623908027232</c:v>
                  </c:pt>
                  <c:pt idx="4">
                    <c:v>32.67407771959429</c:v>
                  </c:pt>
                </c:numCache>
              </c:numRef>
            </c:plus>
            <c:minus>
              <c:numRef>
                <c:f>glutathione!$C$43:$C$47</c:f>
                <c:numCache>
                  <c:formatCode>General</c:formatCode>
                  <c:ptCount val="5"/>
                  <c:pt idx="0">
                    <c:v>8.888589944050764</c:v>
                  </c:pt>
                  <c:pt idx="1">
                    <c:v>43.07365089825282</c:v>
                  </c:pt>
                  <c:pt idx="2">
                    <c:v>30.80176946137299</c:v>
                  </c:pt>
                  <c:pt idx="3">
                    <c:v>19.59623908027232</c:v>
                  </c:pt>
                  <c:pt idx="4">
                    <c:v>32.67407771959429</c:v>
                  </c:pt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glutathione!$C$79:$C$84</c:f>
              <c:numCache>
                <c:formatCode>0</c:formatCode>
                <c:ptCount val="6"/>
                <c:pt idx="0">
                  <c:v>2.42631032958569</c:v>
                </c:pt>
                <c:pt idx="1">
                  <c:v>2.136507890727632</c:v>
                </c:pt>
                <c:pt idx="2">
                  <c:v>4.884177268053278</c:v>
                </c:pt>
                <c:pt idx="3">
                  <c:v>2.061670457016496</c:v>
                </c:pt>
                <c:pt idx="4">
                  <c:v>1.563523911338487</c:v>
                </c:pt>
                <c:pt idx="5" formatCode="General">
                  <c:v>1.439397889575352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glutathione!$V$33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glutathione!$V$41:$V$45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glutathione!$V$41:$V$45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glutathione!$B$34:$B$39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glutathione!$V$79:$V$84</c:f>
              <c:numCache>
                <c:formatCode>0</c:formatCode>
                <c:ptCount val="6"/>
                <c:pt idx="0">
                  <c:v>97.57368967041432</c:v>
                </c:pt>
                <c:pt idx="1">
                  <c:v>97.86349210927235</c:v>
                </c:pt>
                <c:pt idx="2">
                  <c:v>95.11582273194674</c:v>
                </c:pt>
                <c:pt idx="3">
                  <c:v>97.93832954298352</c:v>
                </c:pt>
                <c:pt idx="4">
                  <c:v>98.43647608866149</c:v>
                </c:pt>
                <c:pt idx="5">
                  <c:v>98.56060211042465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59400"/>
        <c:axId val="-2092753784"/>
      </c:scatterChart>
      <c:valAx>
        <c:axId val="-209275940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92753784"/>
        <c:crosses val="autoZero"/>
        <c:crossBetween val="midCat"/>
      </c:valAx>
      <c:valAx>
        <c:axId val="-209275378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27594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glutamine!$C$33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glutamine!$C$43:$C$48</c:f>
                <c:numCache>
                  <c:formatCode>General</c:formatCode>
                  <c:ptCount val="6"/>
                  <c:pt idx="0">
                    <c:v>6.018453058005486</c:v>
                  </c:pt>
                  <c:pt idx="1">
                    <c:v>3.743252234842814</c:v>
                  </c:pt>
                  <c:pt idx="2">
                    <c:v>4.233624489731697</c:v>
                  </c:pt>
                  <c:pt idx="3">
                    <c:v>6.772071599747459</c:v>
                  </c:pt>
                  <c:pt idx="4">
                    <c:v>3.179347701694056</c:v>
                  </c:pt>
                  <c:pt idx="5">
                    <c:v>3.059322438537614</c:v>
                  </c:pt>
                </c:numCache>
              </c:numRef>
            </c:plus>
            <c:minus>
              <c:numRef>
                <c:f>glutamine!$C$43:$C$48</c:f>
                <c:numCache>
                  <c:formatCode>General</c:formatCode>
                  <c:ptCount val="6"/>
                  <c:pt idx="0">
                    <c:v>6.018453058005486</c:v>
                  </c:pt>
                  <c:pt idx="1">
                    <c:v>3.743252234842814</c:v>
                  </c:pt>
                  <c:pt idx="2">
                    <c:v>4.233624489731697</c:v>
                  </c:pt>
                  <c:pt idx="3">
                    <c:v>6.772071599747459</c:v>
                  </c:pt>
                  <c:pt idx="4">
                    <c:v>3.179347701694056</c:v>
                  </c:pt>
                  <c:pt idx="5">
                    <c:v>3.059322438537614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glutamine!$C$34:$C$39</c:f>
              <c:numCache>
                <c:formatCode>0</c:formatCode>
                <c:ptCount val="6"/>
                <c:pt idx="0">
                  <c:v>66.15418708881344</c:v>
                </c:pt>
                <c:pt idx="1">
                  <c:v>46.09645743387759</c:v>
                </c:pt>
                <c:pt idx="2">
                  <c:v>57.47122628102969</c:v>
                </c:pt>
                <c:pt idx="3">
                  <c:v>75.10046034330274</c:v>
                </c:pt>
                <c:pt idx="4">
                  <c:v>73.63211454520165</c:v>
                </c:pt>
                <c:pt idx="5" formatCode="General">
                  <c:v>60.91291034590072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glutamine!$D$33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glutamine!$D$43:$D$48</c:f>
                <c:numCache>
                  <c:formatCode>General</c:formatCode>
                  <c:ptCount val="6"/>
                  <c:pt idx="0">
                    <c:v>6.003362872340558</c:v>
                  </c:pt>
                  <c:pt idx="1">
                    <c:v>1.518123366101589</c:v>
                  </c:pt>
                  <c:pt idx="2">
                    <c:v>2.459218468004846</c:v>
                  </c:pt>
                  <c:pt idx="3">
                    <c:v>4.250262734245127</c:v>
                  </c:pt>
                  <c:pt idx="4">
                    <c:v>4.033078296976531</c:v>
                  </c:pt>
                  <c:pt idx="5">
                    <c:v>3.630721344513927</c:v>
                  </c:pt>
                </c:numCache>
              </c:numRef>
            </c:plus>
            <c:minus>
              <c:numRef>
                <c:f>glutamine!$D$43:$D$48</c:f>
                <c:numCache>
                  <c:formatCode>General</c:formatCode>
                  <c:ptCount val="6"/>
                  <c:pt idx="0">
                    <c:v>6.003362872340558</c:v>
                  </c:pt>
                  <c:pt idx="1">
                    <c:v>1.518123366101589</c:v>
                  </c:pt>
                  <c:pt idx="2">
                    <c:v>2.459218468004846</c:v>
                  </c:pt>
                  <c:pt idx="3">
                    <c:v>4.250262734245127</c:v>
                  </c:pt>
                  <c:pt idx="4">
                    <c:v>4.033078296976531</c:v>
                  </c:pt>
                  <c:pt idx="5">
                    <c:v>3.630721344513927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glutamine!$D$34:$D$39</c:f>
              <c:numCache>
                <c:formatCode>0</c:formatCode>
                <c:ptCount val="6"/>
                <c:pt idx="0">
                  <c:v>33.40258431166389</c:v>
                </c:pt>
                <c:pt idx="1">
                  <c:v>39.46647683114535</c:v>
                </c:pt>
                <c:pt idx="2">
                  <c:v>23.93520749679228</c:v>
                </c:pt>
                <c:pt idx="3">
                  <c:v>13.03480186804471</c:v>
                </c:pt>
                <c:pt idx="4">
                  <c:v>13.68005994303663</c:v>
                </c:pt>
                <c:pt idx="5" formatCode="General">
                  <c:v>13.68150914236187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glutamine!$E$33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glutamine!$E$43:$E$48</c:f>
                <c:numCache>
                  <c:formatCode>General</c:formatCode>
                  <c:ptCount val="6"/>
                  <c:pt idx="0">
                    <c:v>0.461549289881056</c:v>
                  </c:pt>
                  <c:pt idx="1">
                    <c:v>2.722046539405882</c:v>
                  </c:pt>
                  <c:pt idx="2">
                    <c:v>1.872883841335788</c:v>
                  </c:pt>
                  <c:pt idx="3">
                    <c:v>4.106309005962458</c:v>
                  </c:pt>
                  <c:pt idx="4">
                    <c:v>4.496693047676687</c:v>
                  </c:pt>
                  <c:pt idx="5">
                    <c:v>5.196587111767079</c:v>
                  </c:pt>
                </c:numCache>
              </c:numRef>
            </c:plus>
            <c:minus>
              <c:numRef>
                <c:f>glutamine!$E$43:$E$48</c:f>
                <c:numCache>
                  <c:formatCode>General</c:formatCode>
                  <c:ptCount val="6"/>
                  <c:pt idx="0">
                    <c:v>0.461549289881056</c:v>
                  </c:pt>
                  <c:pt idx="1">
                    <c:v>2.722046539405882</c:v>
                  </c:pt>
                  <c:pt idx="2">
                    <c:v>1.872883841335788</c:v>
                  </c:pt>
                  <c:pt idx="3">
                    <c:v>4.106309005962458</c:v>
                  </c:pt>
                  <c:pt idx="4">
                    <c:v>4.496693047676687</c:v>
                  </c:pt>
                  <c:pt idx="5">
                    <c:v>5.196587111767079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glutamine!$E$34:$E$39</c:f>
              <c:numCache>
                <c:formatCode>0</c:formatCode>
                <c:ptCount val="6"/>
                <c:pt idx="0">
                  <c:v>0.443228599522681</c:v>
                </c:pt>
                <c:pt idx="1">
                  <c:v>14.43706573497706</c:v>
                </c:pt>
                <c:pt idx="2">
                  <c:v>18.59356622217806</c:v>
                </c:pt>
                <c:pt idx="3">
                  <c:v>11.86473778865255</c:v>
                </c:pt>
                <c:pt idx="4">
                  <c:v>12.68782551176171</c:v>
                </c:pt>
                <c:pt idx="5" formatCode="General">
                  <c:v>25.4055805117374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glutamine!$F$33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glutamine!$F$43:$F$48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glutamine!$F$43:$F$48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glutamine!$G$33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glutamine!$G$43:$G$48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glutamine!$G$43:$G$48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glutamine!$H$33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glutamine!$I$33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glutamine!$J$33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glutamine!$K$33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glutamine!$L$33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glutamine!$M$33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glutamine!$N$33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glutamine!$O$33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glutamine!$P$33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glutamine!$Q$33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glutamine!$R$33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glutamine!$S$33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925640"/>
        <c:axId val="-2092955800"/>
      </c:scatterChart>
      <c:valAx>
        <c:axId val="-209292564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92955800"/>
        <c:crosses val="autoZero"/>
        <c:crossBetween val="midCat"/>
      </c:valAx>
      <c:valAx>
        <c:axId val="-209295580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29256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glutamine!$A$51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glutamine!$B$52:$F$52</c:f>
                <c:numCache>
                  <c:formatCode>General</c:formatCode>
                  <c:ptCount val="5"/>
                  <c:pt idx="0">
                    <c:v>0.146914163724989</c:v>
                  </c:pt>
                  <c:pt idx="1">
                    <c:v>0.575496504395538</c:v>
                  </c:pt>
                  <c:pt idx="2">
                    <c:v>0.0402164155491751</c:v>
                  </c:pt>
                  <c:pt idx="3">
                    <c:v>0.203680741514194</c:v>
                  </c:pt>
                  <c:pt idx="4">
                    <c:v>0.350650638099909</c:v>
                  </c:pt>
                </c:numCache>
              </c:numRef>
            </c:plus>
            <c:minus>
              <c:numRef>
                <c:f>glutamine!$B$52:$F$52</c:f>
                <c:numCache>
                  <c:formatCode>General</c:formatCode>
                  <c:ptCount val="5"/>
                  <c:pt idx="0">
                    <c:v>0.146914163724989</c:v>
                  </c:pt>
                  <c:pt idx="1">
                    <c:v>0.575496504395538</c:v>
                  </c:pt>
                  <c:pt idx="2">
                    <c:v>0.0402164155491751</c:v>
                  </c:pt>
                  <c:pt idx="3">
                    <c:v>0.203680741514194</c:v>
                  </c:pt>
                  <c:pt idx="4">
                    <c:v>0.350650638099909</c:v>
                  </c:pt>
                </c:numCache>
              </c:numRef>
            </c:minus>
          </c:errBars>
          <c:cat>
            <c:strRef>
              <c:f>glutamine!$B$50:$F$50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glutamine!$B$51:$F$51</c:f>
              <c:numCache>
                <c:formatCode>General</c:formatCode>
                <c:ptCount val="5"/>
                <c:pt idx="0">
                  <c:v>0.495795211451155</c:v>
                </c:pt>
                <c:pt idx="1">
                  <c:v>0.970664603417366</c:v>
                </c:pt>
                <c:pt idx="2">
                  <c:v>0.484587426088873</c:v>
                </c:pt>
                <c:pt idx="3">
                  <c:v>0.549233705145545</c:v>
                </c:pt>
                <c:pt idx="4">
                  <c:v>0.631588790599251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800984"/>
        <c:axId val="-2092805368"/>
      </c:barChart>
      <c:catAx>
        <c:axId val="-209280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-2092805368"/>
        <c:crosses val="autoZero"/>
        <c:auto val="1"/>
        <c:lblAlgn val="ctr"/>
        <c:lblOffset val="0"/>
        <c:noMultiLvlLbl val="0"/>
      </c:catAx>
      <c:valAx>
        <c:axId val="-209280536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28009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glutamine!$C$33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glutamine!$C$43:$C$47</c:f>
                <c:numCache>
                  <c:formatCode>General</c:formatCode>
                  <c:ptCount val="5"/>
                  <c:pt idx="0">
                    <c:v>6.018453058005486</c:v>
                  </c:pt>
                  <c:pt idx="1">
                    <c:v>3.743252234842814</c:v>
                  </c:pt>
                  <c:pt idx="2">
                    <c:v>4.233624489731697</c:v>
                  </c:pt>
                  <c:pt idx="3">
                    <c:v>6.772071599747459</c:v>
                  </c:pt>
                  <c:pt idx="4">
                    <c:v>3.179347701694056</c:v>
                  </c:pt>
                </c:numCache>
              </c:numRef>
            </c:plus>
            <c:minus>
              <c:numRef>
                <c:f>glutamine!$C$43:$C$47</c:f>
                <c:numCache>
                  <c:formatCode>General</c:formatCode>
                  <c:ptCount val="5"/>
                  <c:pt idx="0">
                    <c:v>6.018453058005486</c:v>
                  </c:pt>
                  <c:pt idx="1">
                    <c:v>3.743252234842814</c:v>
                  </c:pt>
                  <c:pt idx="2">
                    <c:v>4.233624489731697</c:v>
                  </c:pt>
                  <c:pt idx="3">
                    <c:v>6.772071599747459</c:v>
                  </c:pt>
                  <c:pt idx="4">
                    <c:v>3.179347701694056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glutamine!$C$34:$C$39</c:f>
              <c:numCache>
                <c:formatCode>0</c:formatCode>
                <c:ptCount val="6"/>
                <c:pt idx="0">
                  <c:v>66.15418708881344</c:v>
                </c:pt>
                <c:pt idx="1">
                  <c:v>46.09645743387759</c:v>
                </c:pt>
                <c:pt idx="2">
                  <c:v>57.47122628102969</c:v>
                </c:pt>
                <c:pt idx="3">
                  <c:v>75.10046034330274</c:v>
                </c:pt>
                <c:pt idx="4">
                  <c:v>73.63211454520165</c:v>
                </c:pt>
                <c:pt idx="5" formatCode="General">
                  <c:v>60.91291034590072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glutamine!$V$33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glutamine!$V$41:$V$45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glutamine!$V$34:$V$39</c:f>
              <c:numCache>
                <c:formatCode>0</c:formatCode>
                <c:ptCount val="6"/>
                <c:pt idx="0">
                  <c:v>33.84581291118658</c:v>
                </c:pt>
                <c:pt idx="1">
                  <c:v>53.9035425661224</c:v>
                </c:pt>
                <c:pt idx="2">
                  <c:v>42.52877371897034</c:v>
                </c:pt>
                <c:pt idx="3">
                  <c:v>24.89953965669726</c:v>
                </c:pt>
                <c:pt idx="4">
                  <c:v>26.36788545479834</c:v>
                </c:pt>
                <c:pt idx="5">
                  <c:v>39.08708965409927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514328"/>
        <c:axId val="1846519912"/>
      </c:scatterChart>
      <c:valAx>
        <c:axId val="184651432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46519912"/>
        <c:crosses val="autoZero"/>
        <c:crossBetween val="midCat"/>
      </c:valAx>
      <c:valAx>
        <c:axId val="184651991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8465143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glutamine!$C$56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glutamine!$C$65:$C$70</c:f>
                <c:numCache>
                  <c:formatCode>General</c:formatCode>
                  <c:ptCount val="6"/>
                  <c:pt idx="0">
                    <c:v>3.500104393617174</c:v>
                  </c:pt>
                  <c:pt idx="1">
                    <c:v>4.103993485340456</c:v>
                  </c:pt>
                  <c:pt idx="2">
                    <c:v>9.13384697092113</c:v>
                  </c:pt>
                  <c:pt idx="3">
                    <c:v>5.248665386212323</c:v>
                  </c:pt>
                  <c:pt idx="4">
                    <c:v>15.56461882361283</c:v>
                  </c:pt>
                  <c:pt idx="5">
                    <c:v>8.619190544895478</c:v>
                  </c:pt>
                </c:numCache>
              </c:numRef>
            </c:plus>
            <c:minus>
              <c:numRef>
                <c:f>glutamine!$C$65:$C$70</c:f>
                <c:numCache>
                  <c:formatCode>General</c:formatCode>
                  <c:ptCount val="6"/>
                  <c:pt idx="0">
                    <c:v>3.500104393617174</c:v>
                  </c:pt>
                  <c:pt idx="1">
                    <c:v>4.103993485340456</c:v>
                  </c:pt>
                  <c:pt idx="2">
                    <c:v>9.13384697092113</c:v>
                  </c:pt>
                  <c:pt idx="3">
                    <c:v>5.248665386212323</c:v>
                  </c:pt>
                  <c:pt idx="4">
                    <c:v>15.56461882361283</c:v>
                  </c:pt>
                  <c:pt idx="5">
                    <c:v>8.619190544895478</c:v>
                  </c:pt>
                </c:numCache>
              </c:numRef>
            </c:minus>
          </c:errBars>
          <c:xVal>
            <c:numRef>
              <c:f>glutamine!$B$57:$B$62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glutamine!$C$57:$C$62</c:f>
              <c:numCache>
                <c:formatCode>0</c:formatCode>
                <c:ptCount val="6"/>
                <c:pt idx="0">
                  <c:v>95.81196470777135</c:v>
                </c:pt>
                <c:pt idx="1">
                  <c:v>80.81970255706263</c:v>
                </c:pt>
                <c:pt idx="2">
                  <c:v>51.04596758248027</c:v>
                </c:pt>
                <c:pt idx="3">
                  <c:v>40.34233791246153</c:v>
                </c:pt>
                <c:pt idx="4">
                  <c:v>26.07704217911996</c:v>
                </c:pt>
                <c:pt idx="5" formatCode="General">
                  <c:v>11.95548524269103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glutamine!$D$56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glutamine!$D$65:$D$70</c:f>
                <c:numCache>
                  <c:formatCode>General</c:formatCode>
                  <c:ptCount val="6"/>
                  <c:pt idx="0">
                    <c:v>3.500104393617176</c:v>
                  </c:pt>
                  <c:pt idx="1">
                    <c:v>3.136232087432432</c:v>
                  </c:pt>
                  <c:pt idx="2">
                    <c:v>5.560550523594006</c:v>
                  </c:pt>
                  <c:pt idx="3">
                    <c:v>2.369959056842894</c:v>
                  </c:pt>
                  <c:pt idx="4">
                    <c:v>8.700329911281297</c:v>
                  </c:pt>
                  <c:pt idx="5">
                    <c:v>4.939523804034553</c:v>
                  </c:pt>
                </c:numCache>
              </c:numRef>
            </c:plus>
            <c:minus>
              <c:numRef>
                <c:f>glutamine!$D$65:$D$70</c:f>
                <c:numCache>
                  <c:formatCode>General</c:formatCode>
                  <c:ptCount val="6"/>
                  <c:pt idx="0">
                    <c:v>3.500104393617176</c:v>
                  </c:pt>
                  <c:pt idx="1">
                    <c:v>3.136232087432432</c:v>
                  </c:pt>
                  <c:pt idx="2">
                    <c:v>5.560550523594006</c:v>
                  </c:pt>
                  <c:pt idx="3">
                    <c:v>2.369959056842894</c:v>
                  </c:pt>
                  <c:pt idx="4">
                    <c:v>8.700329911281297</c:v>
                  </c:pt>
                  <c:pt idx="5">
                    <c:v>4.939523804034553</c:v>
                  </c:pt>
                </c:numCache>
              </c:numRef>
            </c:minus>
          </c:errBars>
          <c:xVal>
            <c:numRef>
              <c:f>glutamine!$B$57:$B$62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glutamine!$D$57:$D$62</c:f>
              <c:numCache>
                <c:formatCode>0</c:formatCode>
                <c:ptCount val="6"/>
                <c:pt idx="0">
                  <c:v>4.188035292228641</c:v>
                </c:pt>
                <c:pt idx="1">
                  <c:v>17.03216301448493</c:v>
                </c:pt>
                <c:pt idx="2">
                  <c:v>23.82869678927477</c:v>
                </c:pt>
                <c:pt idx="3">
                  <c:v>19.71715047227666</c:v>
                </c:pt>
                <c:pt idx="4">
                  <c:v>20.74666894129291</c:v>
                </c:pt>
                <c:pt idx="5" formatCode="General">
                  <c:v>16.02322750760236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glutamine!$E$56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0.975078749185346</c:v>
                  </c:pt>
                  <c:pt idx="2">
                    <c:v>3.594444358726898</c:v>
                  </c:pt>
                  <c:pt idx="3">
                    <c:v>5.155256943464443</c:v>
                  </c:pt>
                  <c:pt idx="4">
                    <c:v>13.90545950151071</c:v>
                  </c:pt>
                  <c:pt idx="5">
                    <c:v>3.775500444098027</c:v>
                  </c:pt>
                </c:numCache>
              </c:numRef>
            </c:plus>
            <c:minus>
              <c:numRef>
                <c:f>glutamine!$E$65:$E$70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0.975078749185346</c:v>
                  </c:pt>
                  <c:pt idx="2">
                    <c:v>3.594444358726898</c:v>
                  </c:pt>
                  <c:pt idx="3">
                    <c:v>5.155256943464443</c:v>
                  </c:pt>
                  <c:pt idx="4">
                    <c:v>13.90545950151071</c:v>
                  </c:pt>
                  <c:pt idx="5">
                    <c:v>3.775500444098027</c:v>
                  </c:pt>
                </c:numCache>
              </c:numRef>
            </c:minus>
          </c:errBars>
          <c:xVal>
            <c:numRef>
              <c:f>glutamine!$B$57:$B$62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glutamine!$E$57:$E$62</c:f>
              <c:numCache>
                <c:formatCode>0</c:formatCode>
                <c:ptCount val="6"/>
                <c:pt idx="0">
                  <c:v>0.0</c:v>
                </c:pt>
                <c:pt idx="1">
                  <c:v>2.148134428452447</c:v>
                </c:pt>
                <c:pt idx="2">
                  <c:v>25.12533562824497</c:v>
                </c:pt>
                <c:pt idx="3">
                  <c:v>39.9405116152618</c:v>
                </c:pt>
                <c:pt idx="4">
                  <c:v>53.17628887958714</c:v>
                </c:pt>
                <c:pt idx="5" formatCode="General">
                  <c:v>72.0212872497066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glutamine!$F$56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glutamine!$F$65:$F$70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glutamine!$F$65:$F$70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glutamine!$B$57:$B$62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glutamine!$G$33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glutamine!$G$65:$G$70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glutamine!$G$65:$G$70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glutamine!$H$33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glutamine!$I$33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glutamine!$J$33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glutamine!$K$33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glutamine!$L$33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glutamine!$M$33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glutamine!$N$33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glutamine!$O$33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glutamine!$P$33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glutamine!$Q$33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glutamine!$R$33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glutamine!$S$33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39112"/>
        <c:axId val="1846325160"/>
      </c:scatterChart>
      <c:valAx>
        <c:axId val="184633911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46325160"/>
        <c:crosses val="autoZero"/>
        <c:crossBetween val="midCat"/>
      </c:valAx>
      <c:valAx>
        <c:axId val="184632516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8463391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glutamine!$C$33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glutamine!$C$87:$C$92</c:f>
                <c:numCache>
                  <c:formatCode>General</c:formatCode>
                  <c:ptCount val="6"/>
                  <c:pt idx="0">
                    <c:v>3.372012431011413</c:v>
                  </c:pt>
                  <c:pt idx="1">
                    <c:v>22.30323625803554</c:v>
                  </c:pt>
                  <c:pt idx="2">
                    <c:v>9.045145856803276</c:v>
                  </c:pt>
                  <c:pt idx="3">
                    <c:v>5.101824511875177</c:v>
                  </c:pt>
                  <c:pt idx="4">
                    <c:v>6.773004155669458</c:v>
                  </c:pt>
                  <c:pt idx="5">
                    <c:v>1.136613132981672</c:v>
                  </c:pt>
                </c:numCache>
              </c:numRef>
            </c:plus>
            <c:minus>
              <c:numRef>
                <c:f>glutamine!$C$87:$C$92</c:f>
                <c:numCache>
                  <c:formatCode>General</c:formatCode>
                  <c:ptCount val="6"/>
                  <c:pt idx="0">
                    <c:v>3.372012431011413</c:v>
                  </c:pt>
                  <c:pt idx="1">
                    <c:v>22.30323625803554</c:v>
                  </c:pt>
                  <c:pt idx="2">
                    <c:v>9.045145856803276</c:v>
                  </c:pt>
                  <c:pt idx="3">
                    <c:v>5.101824511875177</c:v>
                  </c:pt>
                  <c:pt idx="4">
                    <c:v>6.773004155669458</c:v>
                  </c:pt>
                  <c:pt idx="5">
                    <c:v>1.136613132981672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glutamine!$C$79:$C$84</c:f>
              <c:numCache>
                <c:formatCode>0</c:formatCode>
                <c:ptCount val="6"/>
                <c:pt idx="0">
                  <c:v>93.7410952028609</c:v>
                </c:pt>
                <c:pt idx="1">
                  <c:v>61.03386800284154</c:v>
                </c:pt>
                <c:pt idx="2">
                  <c:v>26.24699246466042</c:v>
                </c:pt>
                <c:pt idx="3">
                  <c:v>10.19562498198056</c:v>
                </c:pt>
                <c:pt idx="4">
                  <c:v>9.429138485174702</c:v>
                </c:pt>
                <c:pt idx="5" formatCode="General">
                  <c:v>2.139010614533872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glutamine!$D$33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glutamine!$D$87:$D$92</c:f>
                <c:numCache>
                  <c:formatCode>General</c:formatCode>
                  <c:ptCount val="6"/>
                  <c:pt idx="0">
                    <c:v>4.935514068081813</c:v>
                  </c:pt>
                  <c:pt idx="1">
                    <c:v>14.7548012908372</c:v>
                  </c:pt>
                  <c:pt idx="2">
                    <c:v>16.19554143647003</c:v>
                  </c:pt>
                  <c:pt idx="3">
                    <c:v>2.799233043356612</c:v>
                  </c:pt>
                  <c:pt idx="4">
                    <c:v>5.819646203578596</c:v>
                  </c:pt>
                  <c:pt idx="5">
                    <c:v>3.859145199814308</c:v>
                  </c:pt>
                </c:numCache>
              </c:numRef>
            </c:plus>
            <c:minus>
              <c:numRef>
                <c:f>glutamine!$D$87:$D$92</c:f>
                <c:numCache>
                  <c:formatCode>General</c:formatCode>
                  <c:ptCount val="6"/>
                  <c:pt idx="0">
                    <c:v>4.935514068081813</c:v>
                  </c:pt>
                  <c:pt idx="1">
                    <c:v>14.7548012908372</c:v>
                  </c:pt>
                  <c:pt idx="2">
                    <c:v>16.19554143647003</c:v>
                  </c:pt>
                  <c:pt idx="3">
                    <c:v>2.799233043356612</c:v>
                  </c:pt>
                  <c:pt idx="4">
                    <c:v>5.819646203578596</c:v>
                  </c:pt>
                  <c:pt idx="5">
                    <c:v>3.859145199814308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glutamine!$D$79:$D$84</c:f>
              <c:numCache>
                <c:formatCode>0</c:formatCode>
                <c:ptCount val="6"/>
                <c:pt idx="0">
                  <c:v>5.235694177154594</c:v>
                </c:pt>
                <c:pt idx="1">
                  <c:v>31.94825589918868</c:v>
                </c:pt>
                <c:pt idx="2">
                  <c:v>39.17907396326833</c:v>
                </c:pt>
                <c:pt idx="3">
                  <c:v>10.4904574181505</c:v>
                </c:pt>
                <c:pt idx="4">
                  <c:v>17.37438416310389</c:v>
                </c:pt>
                <c:pt idx="5" formatCode="General">
                  <c:v>10.71533991957408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glutamine!$E$33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glutamine!$E$87:$E$92</c:f>
                <c:numCache>
                  <c:formatCode>General</c:formatCode>
                  <c:ptCount val="6"/>
                  <c:pt idx="0">
                    <c:v>1.623130130678261</c:v>
                  </c:pt>
                  <c:pt idx="1">
                    <c:v>12.54559177777072</c:v>
                  </c:pt>
                  <c:pt idx="2">
                    <c:v>23.18986060872748</c:v>
                  </c:pt>
                  <c:pt idx="3">
                    <c:v>2.714113162389184</c:v>
                  </c:pt>
                  <c:pt idx="4">
                    <c:v>12.55040626370415</c:v>
                  </c:pt>
                  <c:pt idx="5">
                    <c:v>4.731266799424412</c:v>
                  </c:pt>
                </c:numCache>
              </c:numRef>
            </c:plus>
            <c:minus>
              <c:numRef>
                <c:f>glutamine!$E$65:$E$70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0.975078749185346</c:v>
                  </c:pt>
                  <c:pt idx="2">
                    <c:v>3.594444358726898</c:v>
                  </c:pt>
                  <c:pt idx="3">
                    <c:v>5.155256943464443</c:v>
                  </c:pt>
                  <c:pt idx="4">
                    <c:v>13.90545950151071</c:v>
                  </c:pt>
                  <c:pt idx="5">
                    <c:v>3.775500444098027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glutamine!$E$79:$E$84</c:f>
              <c:numCache>
                <c:formatCode>0</c:formatCode>
                <c:ptCount val="6"/>
                <c:pt idx="0">
                  <c:v>1.023210619984497</c:v>
                </c:pt>
                <c:pt idx="1">
                  <c:v>7.017876097969788</c:v>
                </c:pt>
                <c:pt idx="2">
                  <c:v>34.57393357207124</c:v>
                </c:pt>
                <c:pt idx="3">
                  <c:v>79.31391759986893</c:v>
                </c:pt>
                <c:pt idx="4">
                  <c:v>73.1964773517214</c:v>
                </c:pt>
                <c:pt idx="5" formatCode="General">
                  <c:v>87.14564946589204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glutamine!$F$33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glutamine!$F$87:$F$92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glutamine!$F$87:$F$92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glutamine!$G$33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glutamine!$G$87:$G$92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glutamine!$G$87:$G$92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glutamine!$H$33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glutamine!$I$33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glutamine!$J$33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glutamine!$K$33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glutamine!$L$33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glutamine!$M$33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glutamine!$N$33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glutamine!$O$33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glutamine!$P$33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glutamine!$Q$33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glutamine!$R$33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glutamine!$S$33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183960"/>
        <c:axId val="1846189608"/>
      </c:scatterChart>
      <c:valAx>
        <c:axId val="184618396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46189608"/>
        <c:crosses val="autoZero"/>
        <c:crossBetween val="midCat"/>
      </c:valAx>
      <c:valAx>
        <c:axId val="184618960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8461839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glutamine!$A$73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glutamine!$B$74:$F$74</c:f>
                <c:numCache>
                  <c:formatCode>General</c:formatCode>
                  <c:ptCount val="5"/>
                  <c:pt idx="0">
                    <c:v>0.285335829881804</c:v>
                  </c:pt>
                  <c:pt idx="1">
                    <c:v>0.895928999850424</c:v>
                  </c:pt>
                  <c:pt idx="2">
                    <c:v>0.419214396331917</c:v>
                  </c:pt>
                  <c:pt idx="3">
                    <c:v>0.861694350260771</c:v>
                  </c:pt>
                  <c:pt idx="4">
                    <c:v>1.611218847793742</c:v>
                  </c:pt>
                </c:numCache>
              </c:numRef>
            </c:plus>
            <c:minus>
              <c:numRef>
                <c:f>glutamine!$B$74:$F$74</c:f>
                <c:numCache>
                  <c:formatCode>General</c:formatCode>
                  <c:ptCount val="5"/>
                  <c:pt idx="0">
                    <c:v>0.285335829881804</c:v>
                  </c:pt>
                  <c:pt idx="1">
                    <c:v>0.895928999850424</c:v>
                  </c:pt>
                  <c:pt idx="2">
                    <c:v>0.419214396331917</c:v>
                  </c:pt>
                  <c:pt idx="3">
                    <c:v>0.861694350260771</c:v>
                  </c:pt>
                  <c:pt idx="4">
                    <c:v>1.611218847793742</c:v>
                  </c:pt>
                </c:numCache>
              </c:numRef>
            </c:minus>
          </c:errBars>
          <c:cat>
            <c:strRef>
              <c:f>glutamine!$B$50:$F$50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glutamine!$B$73:$F$73</c:f>
              <c:numCache>
                <c:formatCode>General</c:formatCode>
                <c:ptCount val="5"/>
                <c:pt idx="0">
                  <c:v>0.741026611113525</c:v>
                </c:pt>
                <c:pt idx="1">
                  <c:v>1.299987131258977</c:v>
                </c:pt>
                <c:pt idx="2">
                  <c:v>1.328683752618839</c:v>
                </c:pt>
                <c:pt idx="3" formatCode="0.00E+00">
                  <c:v>1.437467129762378</c:v>
                </c:pt>
                <c:pt idx="4">
                  <c:v>2.160880795694224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468376"/>
        <c:axId val="1846476504"/>
      </c:barChart>
      <c:catAx>
        <c:axId val="184646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846476504"/>
        <c:crosses val="autoZero"/>
        <c:auto val="1"/>
        <c:lblAlgn val="ctr"/>
        <c:lblOffset val="0"/>
        <c:noMultiLvlLbl val="0"/>
      </c:catAx>
      <c:valAx>
        <c:axId val="1846476504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8464683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glutamine!$A$51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glutamine!$B$96:$F$96</c:f>
                <c:numCache>
                  <c:formatCode>General</c:formatCode>
                  <c:ptCount val="5"/>
                  <c:pt idx="0">
                    <c:v>0.326819449291287</c:v>
                  </c:pt>
                  <c:pt idx="1">
                    <c:v>1.582455720666121</c:v>
                  </c:pt>
                  <c:pt idx="2">
                    <c:v>0.857815389013884</c:v>
                  </c:pt>
                  <c:pt idx="3">
                    <c:v>1.471321577651585</c:v>
                  </c:pt>
                  <c:pt idx="4">
                    <c:v>1.963073692469083</c:v>
                  </c:pt>
                </c:numCache>
              </c:numRef>
            </c:plus>
            <c:minus>
              <c:numRef>
                <c:f>glutamine!$B$96:$F$96</c:f>
                <c:numCache>
                  <c:formatCode>General</c:formatCode>
                  <c:ptCount val="5"/>
                  <c:pt idx="0">
                    <c:v>0.326819449291287</c:v>
                  </c:pt>
                  <c:pt idx="1">
                    <c:v>1.582455720666121</c:v>
                  </c:pt>
                  <c:pt idx="2">
                    <c:v>0.857815389013884</c:v>
                  </c:pt>
                  <c:pt idx="3">
                    <c:v>1.471321577651585</c:v>
                  </c:pt>
                  <c:pt idx="4">
                    <c:v>1.963073692469083</c:v>
                  </c:pt>
                </c:numCache>
              </c:numRef>
            </c:minus>
          </c:errBars>
          <c:cat>
            <c:strRef>
              <c:f>glutamine!$B$50:$F$50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glutamine!$B$95:$F$95</c:f>
              <c:numCache>
                <c:formatCode>General</c:formatCode>
                <c:ptCount val="5"/>
                <c:pt idx="0">
                  <c:v>0.925557039406206</c:v>
                </c:pt>
                <c:pt idx="1">
                  <c:v>1.54415138390689</c:v>
                </c:pt>
                <c:pt idx="2">
                  <c:v>1.930917962853591</c:v>
                </c:pt>
                <c:pt idx="3">
                  <c:v>2.91060689272429</c:v>
                </c:pt>
                <c:pt idx="4" formatCode="0.00E+00">
                  <c:v>6.028223358015684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141864"/>
        <c:axId val="1846145000"/>
      </c:barChart>
      <c:catAx>
        <c:axId val="184614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846145000"/>
        <c:crosses val="autoZero"/>
        <c:auto val="1"/>
        <c:lblAlgn val="ctr"/>
        <c:lblOffset val="0"/>
        <c:noMultiLvlLbl val="0"/>
      </c:catAx>
      <c:valAx>
        <c:axId val="1846145000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8461418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glutamine!$C$33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glutamine!$C$43:$C$47</c:f>
                <c:numCache>
                  <c:formatCode>General</c:formatCode>
                  <c:ptCount val="5"/>
                  <c:pt idx="0">
                    <c:v>6.018453058005486</c:v>
                  </c:pt>
                  <c:pt idx="1">
                    <c:v>3.743252234842814</c:v>
                  </c:pt>
                  <c:pt idx="2">
                    <c:v>4.233624489731697</c:v>
                  </c:pt>
                  <c:pt idx="3">
                    <c:v>6.772071599747459</c:v>
                  </c:pt>
                  <c:pt idx="4">
                    <c:v>3.179347701694056</c:v>
                  </c:pt>
                </c:numCache>
              </c:numRef>
            </c:plus>
            <c:minus>
              <c:numRef>
                <c:f>glutamine!$C$43:$C$47</c:f>
                <c:numCache>
                  <c:formatCode>General</c:formatCode>
                  <c:ptCount val="5"/>
                  <c:pt idx="0">
                    <c:v>6.018453058005486</c:v>
                  </c:pt>
                  <c:pt idx="1">
                    <c:v>3.743252234842814</c:v>
                  </c:pt>
                  <c:pt idx="2">
                    <c:v>4.233624489731697</c:v>
                  </c:pt>
                  <c:pt idx="3">
                    <c:v>6.772071599747459</c:v>
                  </c:pt>
                  <c:pt idx="4">
                    <c:v>3.179347701694056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glutamine!$C$57:$C$62</c:f>
              <c:numCache>
                <c:formatCode>0</c:formatCode>
                <c:ptCount val="6"/>
                <c:pt idx="0">
                  <c:v>95.81196470777135</c:v>
                </c:pt>
                <c:pt idx="1">
                  <c:v>80.81970255706263</c:v>
                </c:pt>
                <c:pt idx="2">
                  <c:v>51.04596758248027</c:v>
                </c:pt>
                <c:pt idx="3">
                  <c:v>40.34233791246153</c:v>
                </c:pt>
                <c:pt idx="4">
                  <c:v>26.07704217911996</c:v>
                </c:pt>
                <c:pt idx="5" formatCode="General">
                  <c:v>11.95548524269103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glutamine!$V$33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glutamine!$V$41:$V$45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glutamine!$V$57:$V$62</c:f>
              <c:numCache>
                <c:formatCode>0</c:formatCode>
                <c:ptCount val="6"/>
                <c:pt idx="0">
                  <c:v>4.188035292228641</c:v>
                </c:pt>
                <c:pt idx="1">
                  <c:v>19.18029744293738</c:v>
                </c:pt>
                <c:pt idx="2">
                  <c:v>48.95403241751973</c:v>
                </c:pt>
                <c:pt idx="3">
                  <c:v>59.65766208753846</c:v>
                </c:pt>
                <c:pt idx="4">
                  <c:v>73.92295782088006</c:v>
                </c:pt>
                <c:pt idx="5">
                  <c:v>88.04451475730897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069272"/>
        <c:axId val="1846074888"/>
      </c:scatterChart>
      <c:valAx>
        <c:axId val="184606927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46074888"/>
        <c:crosses val="autoZero"/>
        <c:crossBetween val="midCat"/>
      </c:valAx>
      <c:valAx>
        <c:axId val="184607488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8460692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valine!$C$33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valine!$C$43:$C$47</c:f>
                <c:numCache>
                  <c:formatCode>General</c:formatCode>
                  <c:ptCount val="5"/>
                  <c:pt idx="0">
                    <c:v>0.103815233333406</c:v>
                  </c:pt>
                  <c:pt idx="1">
                    <c:v>3.052451611902334</c:v>
                  </c:pt>
                  <c:pt idx="2">
                    <c:v>2.698694497612462</c:v>
                  </c:pt>
                  <c:pt idx="3">
                    <c:v>1.429340328900665</c:v>
                  </c:pt>
                  <c:pt idx="4">
                    <c:v>1.53764773283193</c:v>
                  </c:pt>
                </c:numCache>
              </c:numRef>
            </c:plus>
            <c:minus>
              <c:numRef>
                <c:f>valine!$C$43:$C$47</c:f>
                <c:numCache>
                  <c:formatCode>General</c:formatCode>
                  <c:ptCount val="5"/>
                  <c:pt idx="0">
                    <c:v>0.103815233333406</c:v>
                  </c:pt>
                  <c:pt idx="1">
                    <c:v>3.052451611902334</c:v>
                  </c:pt>
                  <c:pt idx="2">
                    <c:v>2.698694497612462</c:v>
                  </c:pt>
                  <c:pt idx="3">
                    <c:v>1.429340328900665</c:v>
                  </c:pt>
                  <c:pt idx="4">
                    <c:v>1.53764773283193</c:v>
                  </c:pt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valine!$C$79:$C$84</c:f>
              <c:numCache>
                <c:formatCode>0</c:formatCode>
                <c:ptCount val="6"/>
                <c:pt idx="0">
                  <c:v>98.88546952378026</c:v>
                </c:pt>
                <c:pt idx="1">
                  <c:v>99.01541778675997</c:v>
                </c:pt>
                <c:pt idx="2">
                  <c:v>98.76461096387968</c:v>
                </c:pt>
                <c:pt idx="3">
                  <c:v>98.66197251492514</c:v>
                </c:pt>
                <c:pt idx="4">
                  <c:v>96.09984526305362</c:v>
                </c:pt>
                <c:pt idx="5" formatCode="General">
                  <c:v>91.83359994284977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valine!$V$33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valine!$V$41:$V$45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valine!$B$34:$B$39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valine!$V$79:$V$84</c:f>
              <c:numCache>
                <c:formatCode>0</c:formatCode>
                <c:ptCount val="6"/>
                <c:pt idx="0">
                  <c:v>1.114530476219742</c:v>
                </c:pt>
                <c:pt idx="1">
                  <c:v>0.984582213240035</c:v>
                </c:pt>
                <c:pt idx="2">
                  <c:v>1.235389036120299</c:v>
                </c:pt>
                <c:pt idx="3">
                  <c:v>1.338027485074856</c:v>
                </c:pt>
                <c:pt idx="4">
                  <c:v>3.900154736946402</c:v>
                </c:pt>
                <c:pt idx="5">
                  <c:v>8.166400057150214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555384"/>
        <c:axId val="1739355784"/>
      </c:scatterChart>
      <c:valAx>
        <c:axId val="173955538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39355784"/>
        <c:crosses val="autoZero"/>
        <c:crossBetween val="midCat"/>
      </c:valAx>
      <c:valAx>
        <c:axId val="173935578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395553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glutamine!$C$33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glutamine!$C$43:$C$47</c:f>
                <c:numCache>
                  <c:formatCode>General</c:formatCode>
                  <c:ptCount val="5"/>
                  <c:pt idx="0">
                    <c:v>6.018453058005486</c:v>
                  </c:pt>
                  <c:pt idx="1">
                    <c:v>3.743252234842814</c:v>
                  </c:pt>
                  <c:pt idx="2">
                    <c:v>4.233624489731697</c:v>
                  </c:pt>
                  <c:pt idx="3">
                    <c:v>6.772071599747459</c:v>
                  </c:pt>
                  <c:pt idx="4">
                    <c:v>3.179347701694056</c:v>
                  </c:pt>
                </c:numCache>
              </c:numRef>
            </c:plus>
            <c:minus>
              <c:numRef>
                <c:f>glutamine!$C$43:$C$47</c:f>
                <c:numCache>
                  <c:formatCode>General</c:formatCode>
                  <c:ptCount val="5"/>
                  <c:pt idx="0">
                    <c:v>6.018453058005486</c:v>
                  </c:pt>
                  <c:pt idx="1">
                    <c:v>3.743252234842814</c:v>
                  </c:pt>
                  <c:pt idx="2">
                    <c:v>4.233624489731697</c:v>
                  </c:pt>
                  <c:pt idx="3">
                    <c:v>6.772071599747459</c:v>
                  </c:pt>
                  <c:pt idx="4">
                    <c:v>3.179347701694056</c:v>
                  </c:pt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glutamine!$C$79:$C$84</c:f>
              <c:numCache>
                <c:formatCode>0</c:formatCode>
                <c:ptCount val="6"/>
                <c:pt idx="0">
                  <c:v>93.7410952028609</c:v>
                </c:pt>
                <c:pt idx="1">
                  <c:v>61.03386800284154</c:v>
                </c:pt>
                <c:pt idx="2">
                  <c:v>26.24699246466042</c:v>
                </c:pt>
                <c:pt idx="3">
                  <c:v>10.19562498198056</c:v>
                </c:pt>
                <c:pt idx="4">
                  <c:v>9.429138485174702</c:v>
                </c:pt>
                <c:pt idx="5" formatCode="General">
                  <c:v>2.139010614533872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glutamine!$V$33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glutamine!$V$41:$V$45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glutamine!$B$34:$B$39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glutamine!$V$79:$V$84</c:f>
              <c:numCache>
                <c:formatCode>0</c:formatCode>
                <c:ptCount val="6"/>
                <c:pt idx="0">
                  <c:v>6.258904797139092</c:v>
                </c:pt>
                <c:pt idx="1">
                  <c:v>38.96613199715846</c:v>
                </c:pt>
                <c:pt idx="2">
                  <c:v>73.75300753533958</c:v>
                </c:pt>
                <c:pt idx="3">
                  <c:v>89.80437501801943</c:v>
                </c:pt>
                <c:pt idx="4">
                  <c:v>90.57086151482528</c:v>
                </c:pt>
                <c:pt idx="5">
                  <c:v>97.86098938546613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115224"/>
        <c:axId val="1846120840"/>
      </c:scatterChart>
      <c:valAx>
        <c:axId val="184611522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46120840"/>
        <c:crosses val="autoZero"/>
        <c:crossBetween val="midCat"/>
      </c:valAx>
      <c:valAx>
        <c:axId val="184612084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8461152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FAD!$C$33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FAD!$C$43:$C$48</c:f>
                <c:numCache>
                  <c:formatCode>General</c:formatCode>
                  <c:ptCount val="6"/>
                  <c:pt idx="0">
                    <c:v>2.057722057282952</c:v>
                  </c:pt>
                  <c:pt idx="1">
                    <c:v>2.043467874973577</c:v>
                  </c:pt>
                  <c:pt idx="2">
                    <c:v>0.219658970509076</c:v>
                  </c:pt>
                  <c:pt idx="3">
                    <c:v>0.912290655603068</c:v>
                  </c:pt>
                  <c:pt idx="4">
                    <c:v>2.528942708521361</c:v>
                  </c:pt>
                  <c:pt idx="5">
                    <c:v>1.93535382753026</c:v>
                  </c:pt>
                </c:numCache>
              </c:numRef>
            </c:plus>
            <c:minus>
              <c:numRef>
                <c:f>FAD!$C$43:$C$48</c:f>
                <c:numCache>
                  <c:formatCode>General</c:formatCode>
                  <c:ptCount val="6"/>
                  <c:pt idx="0">
                    <c:v>2.057722057282952</c:v>
                  </c:pt>
                  <c:pt idx="1">
                    <c:v>2.043467874973577</c:v>
                  </c:pt>
                  <c:pt idx="2">
                    <c:v>0.219658970509076</c:v>
                  </c:pt>
                  <c:pt idx="3">
                    <c:v>0.912290655603068</c:v>
                  </c:pt>
                  <c:pt idx="4">
                    <c:v>2.528942708521361</c:v>
                  </c:pt>
                  <c:pt idx="5">
                    <c:v>1.93535382753026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FAD!$C$34:$C$39</c:f>
              <c:numCache>
                <c:formatCode>0</c:formatCode>
                <c:ptCount val="6"/>
                <c:pt idx="0">
                  <c:v>76.71399032172558</c:v>
                </c:pt>
                <c:pt idx="1">
                  <c:v>77.33235442605617</c:v>
                </c:pt>
                <c:pt idx="2">
                  <c:v>74.93485025973038</c:v>
                </c:pt>
                <c:pt idx="3">
                  <c:v>75.18015430392488</c:v>
                </c:pt>
                <c:pt idx="4">
                  <c:v>75.26166115953494</c:v>
                </c:pt>
                <c:pt idx="5" formatCode="General">
                  <c:v>74.34004626657808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FAD!$D$43:$D$48</c:f>
                <c:numCache>
                  <c:formatCode>General</c:formatCode>
                  <c:ptCount val="6"/>
                  <c:pt idx="0">
                    <c:v>2.318620576187594</c:v>
                  </c:pt>
                  <c:pt idx="1">
                    <c:v>1.877315045650451</c:v>
                  </c:pt>
                  <c:pt idx="2">
                    <c:v>0.719921281450697</c:v>
                  </c:pt>
                  <c:pt idx="3">
                    <c:v>1.046223017924795</c:v>
                  </c:pt>
                  <c:pt idx="4">
                    <c:v>2.372697290929886</c:v>
                  </c:pt>
                  <c:pt idx="5">
                    <c:v>1.838071416465094</c:v>
                  </c:pt>
                </c:numCache>
              </c:numRef>
            </c:plus>
            <c:minus>
              <c:numRef>
                <c:f>FAD!$D$43:$D$48</c:f>
                <c:numCache>
                  <c:formatCode>General</c:formatCode>
                  <c:ptCount val="6"/>
                  <c:pt idx="0">
                    <c:v>2.318620576187594</c:v>
                  </c:pt>
                  <c:pt idx="1">
                    <c:v>1.877315045650451</c:v>
                  </c:pt>
                  <c:pt idx="2">
                    <c:v>0.719921281450697</c:v>
                  </c:pt>
                  <c:pt idx="3">
                    <c:v>1.046223017924795</c:v>
                  </c:pt>
                  <c:pt idx="4">
                    <c:v>2.372697290929886</c:v>
                  </c:pt>
                  <c:pt idx="5">
                    <c:v>1.838071416465094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FAD!$D$34:$D$39</c:f>
              <c:numCache>
                <c:formatCode>0</c:formatCode>
                <c:ptCount val="6"/>
                <c:pt idx="0">
                  <c:v>21.0377396235432</c:v>
                </c:pt>
                <c:pt idx="1">
                  <c:v>20.88844546824765</c:v>
                </c:pt>
                <c:pt idx="2">
                  <c:v>22.73934907141874</c:v>
                </c:pt>
                <c:pt idx="3">
                  <c:v>22.17208967124435</c:v>
                </c:pt>
                <c:pt idx="4">
                  <c:v>21.94304112333504</c:v>
                </c:pt>
                <c:pt idx="5" formatCode="General">
                  <c:v>23.469262671583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FAD!$E$43:$E$48</c:f>
                <c:numCache>
                  <c:formatCode>General</c:formatCode>
                  <c:ptCount val="6"/>
                  <c:pt idx="0">
                    <c:v>0.394547150824098</c:v>
                  </c:pt>
                  <c:pt idx="1">
                    <c:v>0.565117689721768</c:v>
                  </c:pt>
                  <c:pt idx="2">
                    <c:v>0.67437662290762</c:v>
                  </c:pt>
                  <c:pt idx="3">
                    <c:v>1.089605312082044</c:v>
                  </c:pt>
                  <c:pt idx="4">
                    <c:v>1.179764417185584</c:v>
                  </c:pt>
                  <c:pt idx="5">
                    <c:v>1.032893444452669</c:v>
                  </c:pt>
                </c:numCache>
              </c:numRef>
            </c:plus>
            <c:minus>
              <c:numRef>
                <c:f>FAD!$E$43:$E$48</c:f>
                <c:numCache>
                  <c:formatCode>General</c:formatCode>
                  <c:ptCount val="6"/>
                  <c:pt idx="0">
                    <c:v>0.394547150824098</c:v>
                  </c:pt>
                  <c:pt idx="1">
                    <c:v>0.565117689721768</c:v>
                  </c:pt>
                  <c:pt idx="2">
                    <c:v>0.67437662290762</c:v>
                  </c:pt>
                  <c:pt idx="3">
                    <c:v>1.089605312082044</c:v>
                  </c:pt>
                  <c:pt idx="4">
                    <c:v>1.179764417185584</c:v>
                  </c:pt>
                  <c:pt idx="5">
                    <c:v>1.032893444452669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FAD!$E$34:$E$39</c:f>
              <c:numCache>
                <c:formatCode>0</c:formatCode>
                <c:ptCount val="6"/>
                <c:pt idx="0">
                  <c:v>2.248270054731221</c:v>
                </c:pt>
                <c:pt idx="1">
                  <c:v>1.779200105696163</c:v>
                </c:pt>
                <c:pt idx="2">
                  <c:v>2.32580066885088</c:v>
                </c:pt>
                <c:pt idx="3">
                  <c:v>2.647756024830754</c:v>
                </c:pt>
                <c:pt idx="4">
                  <c:v>2.795297717130025</c:v>
                </c:pt>
                <c:pt idx="5" formatCode="General">
                  <c:v>2.190691061838925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FAD!$F$43:$F$48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FAD!$F$43:$F$48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FAD!$G$43:$G$48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FAD!$G$43:$G$48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FAD!$H$43:$H$47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FAD!$I$33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FAD!$J$33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FAD!$K$33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FAD!$L$33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FAD!$M$33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FAD!$N$33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FAD!$O$33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FAD!$P$33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FAD!$Q$33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FAD!$R$33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FAD!$S$33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785592"/>
        <c:axId val="1845791272"/>
      </c:scatterChart>
      <c:valAx>
        <c:axId val="184578559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45791272"/>
        <c:crosses val="autoZero"/>
        <c:crossBetween val="midCat"/>
      </c:valAx>
      <c:valAx>
        <c:axId val="184579127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8457855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FAD!$A$51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FAD!$B$52:$F$52</c:f>
                <c:numCache>
                  <c:formatCode>General</c:formatCode>
                  <c:ptCount val="5"/>
                  <c:pt idx="0">
                    <c:v>0.225960797414513</c:v>
                  </c:pt>
                  <c:pt idx="1">
                    <c:v>0.251532865113905</c:v>
                  </c:pt>
                  <c:pt idx="2">
                    <c:v>0.157004295098279</c:v>
                  </c:pt>
                  <c:pt idx="3">
                    <c:v>0.20003750078863</c:v>
                  </c:pt>
                  <c:pt idx="4">
                    <c:v>0.483881155190057</c:v>
                  </c:pt>
                </c:numCache>
              </c:numRef>
            </c:plus>
            <c:minus>
              <c:numRef>
                <c:f>FAD!$B$52:$F$52</c:f>
                <c:numCache>
                  <c:formatCode>General</c:formatCode>
                  <c:ptCount val="5"/>
                  <c:pt idx="0">
                    <c:v>0.225960797414513</c:v>
                  </c:pt>
                  <c:pt idx="1">
                    <c:v>0.251532865113905</c:v>
                  </c:pt>
                  <c:pt idx="2">
                    <c:v>0.157004295098279</c:v>
                  </c:pt>
                  <c:pt idx="3">
                    <c:v>0.20003750078863</c:v>
                  </c:pt>
                  <c:pt idx="4">
                    <c:v>0.483881155190057</c:v>
                  </c:pt>
                </c:numCache>
              </c:numRef>
            </c:minus>
          </c:errBars>
          <c:cat>
            <c:strRef>
              <c:f>FAD!$B$50:$F$50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FAD!$B$51:$F$51</c:f>
              <c:numCache>
                <c:formatCode>General</c:formatCode>
                <c:ptCount val="5"/>
                <c:pt idx="0">
                  <c:v>0.6672984058674</c:v>
                </c:pt>
                <c:pt idx="1">
                  <c:v>0.968913496903555</c:v>
                </c:pt>
                <c:pt idx="2">
                  <c:v>1.191010949802458</c:v>
                </c:pt>
                <c:pt idx="3">
                  <c:v>0.948962127072455</c:v>
                </c:pt>
                <c:pt idx="4">
                  <c:v>1.068779943549166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957096"/>
        <c:axId val="1845956040"/>
      </c:barChart>
      <c:catAx>
        <c:axId val="184595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845956040"/>
        <c:crosses val="autoZero"/>
        <c:auto val="1"/>
        <c:lblAlgn val="ctr"/>
        <c:lblOffset val="0"/>
        <c:noMultiLvlLbl val="0"/>
      </c:catAx>
      <c:valAx>
        <c:axId val="1845956040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8459570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FAD!$C$33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FAD!$C$43:$C$47</c:f>
                <c:numCache>
                  <c:formatCode>General</c:formatCode>
                  <c:ptCount val="5"/>
                  <c:pt idx="0">
                    <c:v>2.057722057282952</c:v>
                  </c:pt>
                  <c:pt idx="1">
                    <c:v>2.043467874973577</c:v>
                  </c:pt>
                  <c:pt idx="2">
                    <c:v>0.219658970509076</c:v>
                  </c:pt>
                  <c:pt idx="3">
                    <c:v>0.912290655603068</c:v>
                  </c:pt>
                  <c:pt idx="4">
                    <c:v>2.528942708521361</c:v>
                  </c:pt>
                </c:numCache>
              </c:numRef>
            </c:plus>
            <c:minus>
              <c:numRef>
                <c:f>FAD!$C$43:$C$47</c:f>
                <c:numCache>
                  <c:formatCode>General</c:formatCode>
                  <c:ptCount val="5"/>
                  <c:pt idx="0">
                    <c:v>2.057722057282952</c:v>
                  </c:pt>
                  <c:pt idx="1">
                    <c:v>2.043467874973577</c:v>
                  </c:pt>
                  <c:pt idx="2">
                    <c:v>0.219658970509076</c:v>
                  </c:pt>
                  <c:pt idx="3">
                    <c:v>0.912290655603068</c:v>
                  </c:pt>
                  <c:pt idx="4">
                    <c:v>2.528942708521361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FAD!$C$34:$C$39</c:f>
              <c:numCache>
                <c:formatCode>0</c:formatCode>
                <c:ptCount val="6"/>
                <c:pt idx="0">
                  <c:v>76.71399032172558</c:v>
                </c:pt>
                <c:pt idx="1">
                  <c:v>77.33235442605617</c:v>
                </c:pt>
                <c:pt idx="2">
                  <c:v>74.93485025973038</c:v>
                </c:pt>
                <c:pt idx="3">
                  <c:v>75.18015430392488</c:v>
                </c:pt>
                <c:pt idx="4">
                  <c:v>75.26166115953494</c:v>
                </c:pt>
                <c:pt idx="5" formatCode="General">
                  <c:v>74.34004626657808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FAD!$V$41:$V$45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FAD!$V$34:$V$39</c:f>
              <c:numCache>
                <c:formatCode>0</c:formatCode>
                <c:ptCount val="6"/>
                <c:pt idx="0">
                  <c:v>23.28600967827442</c:v>
                </c:pt>
                <c:pt idx="1">
                  <c:v>22.66764557394381</c:v>
                </c:pt>
                <c:pt idx="2">
                  <c:v>25.06514974026963</c:v>
                </c:pt>
                <c:pt idx="3">
                  <c:v>24.81984569607511</c:v>
                </c:pt>
                <c:pt idx="4">
                  <c:v>24.73833884046507</c:v>
                </c:pt>
                <c:pt idx="5">
                  <c:v>25.65995373342193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748792"/>
        <c:axId val="1845754440"/>
      </c:scatterChart>
      <c:valAx>
        <c:axId val="184574879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45754440"/>
        <c:crosses val="autoZero"/>
        <c:crossBetween val="midCat"/>
      </c:valAx>
      <c:valAx>
        <c:axId val="184575444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8457487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FAD!$C$56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FAD!$C$65:$C$70</c:f>
                <c:numCache>
                  <c:formatCode>General</c:formatCode>
                  <c:ptCount val="6"/>
                  <c:pt idx="0">
                    <c:v>2.923107213831707</c:v>
                  </c:pt>
                  <c:pt idx="1">
                    <c:v>4.277843349647026</c:v>
                  </c:pt>
                  <c:pt idx="2">
                    <c:v>1.82789312243269</c:v>
                  </c:pt>
                  <c:pt idx="3">
                    <c:v>1.246741514556478</c:v>
                  </c:pt>
                  <c:pt idx="4">
                    <c:v>1.91864612596076</c:v>
                  </c:pt>
                  <c:pt idx="5">
                    <c:v>3.347753302834754</c:v>
                  </c:pt>
                </c:numCache>
              </c:numRef>
            </c:plus>
            <c:minus>
              <c:numRef>
                <c:f>FAD!$C$65:$C$70</c:f>
                <c:numCache>
                  <c:formatCode>General</c:formatCode>
                  <c:ptCount val="6"/>
                  <c:pt idx="0">
                    <c:v>2.923107213831707</c:v>
                  </c:pt>
                  <c:pt idx="1">
                    <c:v>4.277843349647026</c:v>
                  </c:pt>
                  <c:pt idx="2">
                    <c:v>1.82789312243269</c:v>
                  </c:pt>
                  <c:pt idx="3">
                    <c:v>1.246741514556478</c:v>
                  </c:pt>
                  <c:pt idx="4">
                    <c:v>1.91864612596076</c:v>
                  </c:pt>
                  <c:pt idx="5">
                    <c:v>3.347753302834754</c:v>
                  </c:pt>
                </c:numCache>
              </c:numRef>
            </c:minus>
          </c:errBars>
          <c:xVal>
            <c:numRef>
              <c:f>FAD!$B$57:$B$62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FAD!$C$57:$C$62</c:f>
              <c:numCache>
                <c:formatCode>0</c:formatCode>
                <c:ptCount val="6"/>
                <c:pt idx="0">
                  <c:v>78.8282295753426</c:v>
                </c:pt>
                <c:pt idx="1">
                  <c:v>82.3295937359164</c:v>
                </c:pt>
                <c:pt idx="2">
                  <c:v>77.76889235807164</c:v>
                </c:pt>
                <c:pt idx="3">
                  <c:v>75.78711177216151</c:v>
                </c:pt>
                <c:pt idx="4">
                  <c:v>82.78709251206237</c:v>
                </c:pt>
                <c:pt idx="5" formatCode="General">
                  <c:v>83.2987146301135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FAD!$D$65:$D$70</c:f>
                <c:numCache>
                  <c:formatCode>General</c:formatCode>
                  <c:ptCount val="6"/>
                  <c:pt idx="0">
                    <c:v>2.776634839490993</c:v>
                  </c:pt>
                  <c:pt idx="1">
                    <c:v>3.382608176618945</c:v>
                  </c:pt>
                  <c:pt idx="2">
                    <c:v>2.084974668734602</c:v>
                  </c:pt>
                  <c:pt idx="3">
                    <c:v>1.04414912636349</c:v>
                  </c:pt>
                  <c:pt idx="4">
                    <c:v>2.456521250580065</c:v>
                  </c:pt>
                  <c:pt idx="5">
                    <c:v>2.508075297651549</c:v>
                  </c:pt>
                </c:numCache>
              </c:numRef>
            </c:plus>
            <c:minus>
              <c:numRef>
                <c:f>FAD!$D$65:$D$70</c:f>
                <c:numCache>
                  <c:formatCode>General</c:formatCode>
                  <c:ptCount val="6"/>
                  <c:pt idx="0">
                    <c:v>2.776634839490993</c:v>
                  </c:pt>
                  <c:pt idx="1">
                    <c:v>3.382608176618945</c:v>
                  </c:pt>
                  <c:pt idx="2">
                    <c:v>2.084974668734602</c:v>
                  </c:pt>
                  <c:pt idx="3">
                    <c:v>1.04414912636349</c:v>
                  </c:pt>
                  <c:pt idx="4">
                    <c:v>2.456521250580065</c:v>
                  </c:pt>
                  <c:pt idx="5">
                    <c:v>2.508075297651549</c:v>
                  </c:pt>
                </c:numCache>
              </c:numRef>
            </c:minus>
          </c:errBars>
          <c:xVal>
            <c:numRef>
              <c:f>FAD!$B$57:$B$62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FAD!$D$57:$D$62</c:f>
              <c:numCache>
                <c:formatCode>0</c:formatCode>
                <c:ptCount val="6"/>
                <c:pt idx="0">
                  <c:v>19.87759845901333</c:v>
                </c:pt>
                <c:pt idx="1">
                  <c:v>16.27852577788745</c:v>
                </c:pt>
                <c:pt idx="2">
                  <c:v>21.15275397728018</c:v>
                </c:pt>
                <c:pt idx="3">
                  <c:v>23.17925510202961</c:v>
                </c:pt>
                <c:pt idx="4">
                  <c:v>16.38550825586888</c:v>
                </c:pt>
                <c:pt idx="5" formatCode="General">
                  <c:v>16.19551889490956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FAD!$E$65:$E$70</c:f>
                <c:numCache>
                  <c:formatCode>General</c:formatCode>
                  <c:ptCount val="6"/>
                  <c:pt idx="0">
                    <c:v>0.659102719828213</c:v>
                  </c:pt>
                  <c:pt idx="1">
                    <c:v>1.184577426996596</c:v>
                  </c:pt>
                  <c:pt idx="2">
                    <c:v>0.396004849379735</c:v>
                  </c:pt>
                  <c:pt idx="3">
                    <c:v>0.208326773472653</c:v>
                  </c:pt>
                  <c:pt idx="4">
                    <c:v>0.678934288069343</c:v>
                  </c:pt>
                  <c:pt idx="5">
                    <c:v>0.857846384210857</c:v>
                  </c:pt>
                </c:numCache>
              </c:numRef>
            </c:plus>
            <c:minus>
              <c:numRef>
                <c:f>FAD!$E$65:$E$70</c:f>
                <c:numCache>
                  <c:formatCode>General</c:formatCode>
                  <c:ptCount val="6"/>
                  <c:pt idx="0">
                    <c:v>0.659102719828213</c:v>
                  </c:pt>
                  <c:pt idx="1">
                    <c:v>1.184577426996596</c:v>
                  </c:pt>
                  <c:pt idx="2">
                    <c:v>0.396004849379735</c:v>
                  </c:pt>
                  <c:pt idx="3">
                    <c:v>0.208326773472653</c:v>
                  </c:pt>
                  <c:pt idx="4">
                    <c:v>0.678934288069343</c:v>
                  </c:pt>
                  <c:pt idx="5">
                    <c:v>0.857846384210857</c:v>
                  </c:pt>
                </c:numCache>
              </c:numRef>
            </c:minus>
          </c:errBars>
          <c:xVal>
            <c:numRef>
              <c:f>FAD!$B$57:$B$62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FAD!$E$57:$E$62</c:f>
              <c:numCache>
                <c:formatCode>0</c:formatCode>
                <c:ptCount val="6"/>
                <c:pt idx="0">
                  <c:v>1.294171965644065</c:v>
                </c:pt>
                <c:pt idx="1">
                  <c:v>1.391880486196177</c:v>
                </c:pt>
                <c:pt idx="2">
                  <c:v>1.078353664648188</c:v>
                </c:pt>
                <c:pt idx="3">
                  <c:v>1.033633125808873</c:v>
                </c:pt>
                <c:pt idx="4">
                  <c:v>0.827399232068732</c:v>
                </c:pt>
                <c:pt idx="5" formatCode="General">
                  <c:v>0.50576647497692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FAD!$F$65:$F$70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FAD!$F$65:$F$70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FAD!$B$57:$B$62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FAD!$G$65:$G$70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FAD!$G$65:$G$70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FAD!$H$43:$H$47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FAD!$I$33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FAD!$J$33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FAD!$K$33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FAD!$L$33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FAD!$M$33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FAD!$N$33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FAD!$O$33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FAD!$P$33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FAD!$Q$33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FAD!$R$33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FAD!$S$33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628088"/>
        <c:axId val="1934633736"/>
      </c:scatterChart>
      <c:valAx>
        <c:axId val="193462808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34633736"/>
        <c:crosses val="autoZero"/>
        <c:crossBetween val="midCat"/>
      </c:valAx>
      <c:valAx>
        <c:axId val="193463373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346280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FAD!$C$33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FAD!$C$87:$C$92</c:f>
                <c:numCache>
                  <c:formatCode>General</c:formatCode>
                  <c:ptCount val="6"/>
                  <c:pt idx="0">
                    <c:v>2.957134251729965</c:v>
                  </c:pt>
                  <c:pt idx="1">
                    <c:v>3.719324487587296</c:v>
                  </c:pt>
                  <c:pt idx="2">
                    <c:v>3.858409784258303</c:v>
                  </c:pt>
                  <c:pt idx="3">
                    <c:v>4.926637468819074</c:v>
                  </c:pt>
                  <c:pt idx="4">
                    <c:v>1.079366524677725</c:v>
                  </c:pt>
                  <c:pt idx="5">
                    <c:v>3.788039827639285</c:v>
                  </c:pt>
                </c:numCache>
              </c:numRef>
            </c:plus>
            <c:minus>
              <c:numRef>
                <c:f>FAD!$C$87:$C$92</c:f>
                <c:numCache>
                  <c:formatCode>General</c:formatCode>
                  <c:ptCount val="6"/>
                  <c:pt idx="0">
                    <c:v>2.957134251729965</c:v>
                  </c:pt>
                  <c:pt idx="1">
                    <c:v>3.719324487587296</c:v>
                  </c:pt>
                  <c:pt idx="2">
                    <c:v>3.858409784258303</c:v>
                  </c:pt>
                  <c:pt idx="3">
                    <c:v>4.926637468819074</c:v>
                  </c:pt>
                  <c:pt idx="4">
                    <c:v>1.079366524677725</c:v>
                  </c:pt>
                  <c:pt idx="5">
                    <c:v>3.788039827639285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FAD!$C$79:$C$84</c:f>
              <c:numCache>
                <c:formatCode>0</c:formatCode>
                <c:ptCount val="6"/>
                <c:pt idx="0">
                  <c:v>79.47992598897106</c:v>
                </c:pt>
                <c:pt idx="1">
                  <c:v>82.89084567552798</c:v>
                </c:pt>
                <c:pt idx="2">
                  <c:v>83.32006753806927</c:v>
                </c:pt>
                <c:pt idx="3">
                  <c:v>79.74784257053579</c:v>
                </c:pt>
                <c:pt idx="4">
                  <c:v>79.65357635401557</c:v>
                </c:pt>
                <c:pt idx="5" formatCode="General">
                  <c:v>84.04683336679089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FAD!$D$87:$D$92</c:f>
                <c:numCache>
                  <c:formatCode>General</c:formatCode>
                  <c:ptCount val="6"/>
                  <c:pt idx="0">
                    <c:v>2.177795677368796</c:v>
                  </c:pt>
                  <c:pt idx="1">
                    <c:v>3.719324487587313</c:v>
                  </c:pt>
                  <c:pt idx="2">
                    <c:v>4.155916040387143</c:v>
                  </c:pt>
                  <c:pt idx="3">
                    <c:v>3.972975641952499</c:v>
                  </c:pt>
                  <c:pt idx="4">
                    <c:v>0.745931754721844</c:v>
                  </c:pt>
                  <c:pt idx="5">
                    <c:v>3.948610916049433</c:v>
                  </c:pt>
                </c:numCache>
              </c:numRef>
            </c:plus>
            <c:minus>
              <c:numRef>
                <c:f>FAD!$D$87:$D$92</c:f>
                <c:numCache>
                  <c:formatCode>General</c:formatCode>
                  <c:ptCount val="6"/>
                  <c:pt idx="0">
                    <c:v>2.177795677368796</c:v>
                  </c:pt>
                  <c:pt idx="1">
                    <c:v>3.719324487587313</c:v>
                  </c:pt>
                  <c:pt idx="2">
                    <c:v>4.155916040387143</c:v>
                  </c:pt>
                  <c:pt idx="3">
                    <c:v>3.972975641952499</c:v>
                  </c:pt>
                  <c:pt idx="4">
                    <c:v>0.745931754721844</c:v>
                  </c:pt>
                  <c:pt idx="5">
                    <c:v>3.948610916049433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FAD!$D$79:$D$84</c:f>
              <c:numCache>
                <c:formatCode>0</c:formatCode>
                <c:ptCount val="6"/>
                <c:pt idx="0">
                  <c:v>19.64295325103306</c:v>
                </c:pt>
                <c:pt idx="1">
                  <c:v>17.10915432447203</c:v>
                </c:pt>
                <c:pt idx="2">
                  <c:v>16.4080469587581</c:v>
                </c:pt>
                <c:pt idx="3">
                  <c:v>19.03321334329168</c:v>
                </c:pt>
                <c:pt idx="4">
                  <c:v>20.05219289341825</c:v>
                </c:pt>
                <c:pt idx="5" formatCode="General">
                  <c:v>15.45243555508123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FAD!$E$87:$E$92</c:f>
                <c:numCache>
                  <c:formatCode>General</c:formatCode>
                  <c:ptCount val="6"/>
                  <c:pt idx="0">
                    <c:v>0.79347711842003</c:v>
                  </c:pt>
                  <c:pt idx="1">
                    <c:v>0.0</c:v>
                  </c:pt>
                  <c:pt idx="2">
                    <c:v>0.534369269690783</c:v>
                  </c:pt>
                  <c:pt idx="3">
                    <c:v>0.998045199224386</c:v>
                  </c:pt>
                  <c:pt idx="4">
                    <c:v>0.408679239330985</c:v>
                  </c:pt>
                  <c:pt idx="5">
                    <c:v>0.769716790151488</c:v>
                  </c:pt>
                </c:numCache>
              </c:numRef>
            </c:plus>
            <c:minus>
              <c:numRef>
                <c:f>FAD!$E$65:$E$70</c:f>
                <c:numCache>
                  <c:formatCode>General</c:formatCode>
                  <c:ptCount val="6"/>
                  <c:pt idx="0">
                    <c:v>0.659102719828213</c:v>
                  </c:pt>
                  <c:pt idx="1">
                    <c:v>1.184577426996596</c:v>
                  </c:pt>
                  <c:pt idx="2">
                    <c:v>0.396004849379735</c:v>
                  </c:pt>
                  <c:pt idx="3">
                    <c:v>0.208326773472653</c:v>
                  </c:pt>
                  <c:pt idx="4">
                    <c:v>0.678934288069343</c:v>
                  </c:pt>
                  <c:pt idx="5">
                    <c:v>0.857846384210857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FAD!$E$79:$E$84</c:f>
              <c:numCache>
                <c:formatCode>0</c:formatCode>
                <c:ptCount val="6"/>
                <c:pt idx="0">
                  <c:v>0.877120759995883</c:v>
                </c:pt>
                <c:pt idx="1">
                  <c:v>0.0</c:v>
                </c:pt>
                <c:pt idx="2">
                  <c:v>0.271885503172654</c:v>
                </c:pt>
                <c:pt idx="3">
                  <c:v>1.218944086172517</c:v>
                </c:pt>
                <c:pt idx="4">
                  <c:v>0.294230752566156</c:v>
                </c:pt>
                <c:pt idx="5" formatCode="General">
                  <c:v>0.500731078127886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FAD!$F$87:$F$92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FAD!$F$87:$F$92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FAD!$G$87:$G$92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FAD!$G$87:$G$92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FAD!$H$43:$H$47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FAD!$I$33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FAD!$J$33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FAD!$K$33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FAD!$L$33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FAD!$M$33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FAD!$N$33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FAD!$O$33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FAD!$P$33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FAD!$Q$33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FAD!$R$33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FAD!$S$33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FAD!$S$43:$S$47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93832"/>
        <c:axId val="1937399560"/>
      </c:scatterChart>
      <c:valAx>
        <c:axId val="193739383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37399560"/>
        <c:crosses val="autoZero"/>
        <c:crossBetween val="midCat"/>
      </c:valAx>
      <c:valAx>
        <c:axId val="193739956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373938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FAD!$A$73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FAD!$B$74:$F$74</c:f>
                <c:numCache>
                  <c:formatCode>General</c:formatCode>
                  <c:ptCount val="5"/>
                  <c:pt idx="0">
                    <c:v>0.318750257024413</c:v>
                  </c:pt>
                  <c:pt idx="1">
                    <c:v>0.117198282834836</c:v>
                  </c:pt>
                  <c:pt idx="2">
                    <c:v>0.220161261496429</c:v>
                  </c:pt>
                  <c:pt idx="3">
                    <c:v>0.207077220921503</c:v>
                  </c:pt>
                  <c:pt idx="4">
                    <c:v>0.111011043171454</c:v>
                  </c:pt>
                </c:numCache>
              </c:numRef>
            </c:plus>
            <c:minus>
              <c:numRef>
                <c:f>FAD!$B$74:$F$74</c:f>
                <c:numCache>
                  <c:formatCode>General</c:formatCode>
                  <c:ptCount val="5"/>
                  <c:pt idx="0">
                    <c:v>0.318750257024413</c:v>
                  </c:pt>
                  <c:pt idx="1">
                    <c:v>0.117198282834836</c:v>
                  </c:pt>
                  <c:pt idx="2">
                    <c:v>0.220161261496429</c:v>
                  </c:pt>
                  <c:pt idx="3">
                    <c:v>0.207077220921503</c:v>
                  </c:pt>
                  <c:pt idx="4">
                    <c:v>0.111011043171454</c:v>
                  </c:pt>
                </c:numCache>
              </c:numRef>
            </c:minus>
          </c:errBars>
          <c:cat>
            <c:strRef>
              <c:f>FAD!$B$50:$F$50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FAD!$B$73:$F$73</c:f>
              <c:numCache>
                <c:formatCode>General</c:formatCode>
                <c:ptCount val="5"/>
                <c:pt idx="0">
                  <c:v>0.825877024641747</c:v>
                </c:pt>
                <c:pt idx="1">
                  <c:v>0.9590092630693</c:v>
                </c:pt>
                <c:pt idx="2">
                  <c:v>1.146447240469336</c:v>
                </c:pt>
                <c:pt idx="3" formatCode="0.00E+00">
                  <c:v>0.687275489973234</c:v>
                </c:pt>
                <c:pt idx="4">
                  <c:v>0.788475906578331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320744"/>
        <c:axId val="1937309128"/>
      </c:barChart>
      <c:catAx>
        <c:axId val="1937320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937309128"/>
        <c:crosses val="autoZero"/>
        <c:auto val="1"/>
        <c:lblAlgn val="ctr"/>
        <c:lblOffset val="0"/>
        <c:noMultiLvlLbl val="0"/>
      </c:catAx>
      <c:valAx>
        <c:axId val="193730912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37320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FAD!$A$51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FAD!$B$96:$F$96</c:f>
                <c:numCache>
                  <c:formatCode>General</c:formatCode>
                  <c:ptCount val="5"/>
                  <c:pt idx="0">
                    <c:v>0.138701665973703</c:v>
                  </c:pt>
                  <c:pt idx="1">
                    <c:v>0.150110543587</c:v>
                  </c:pt>
                  <c:pt idx="2">
                    <c:v>0.0573949698065371</c:v>
                  </c:pt>
                  <c:pt idx="3">
                    <c:v>0.188164866563887</c:v>
                  </c:pt>
                  <c:pt idx="4">
                    <c:v>0.123144719685979</c:v>
                  </c:pt>
                </c:numCache>
              </c:numRef>
            </c:plus>
            <c:minus>
              <c:numRef>
                <c:f>FAD!$B$96:$F$96</c:f>
                <c:numCache>
                  <c:formatCode>General</c:formatCode>
                  <c:ptCount val="5"/>
                  <c:pt idx="0">
                    <c:v>0.138701665973703</c:v>
                  </c:pt>
                  <c:pt idx="1">
                    <c:v>0.150110543587</c:v>
                  </c:pt>
                  <c:pt idx="2">
                    <c:v>0.0573949698065371</c:v>
                  </c:pt>
                  <c:pt idx="3">
                    <c:v>0.188164866563887</c:v>
                  </c:pt>
                  <c:pt idx="4">
                    <c:v>0.123144719685979</c:v>
                  </c:pt>
                </c:numCache>
              </c:numRef>
            </c:minus>
          </c:errBars>
          <c:cat>
            <c:strRef>
              <c:f>FAD!$B$50:$F$50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FAD!$B$95:$F$95</c:f>
              <c:numCache>
                <c:formatCode>General</c:formatCode>
                <c:ptCount val="5"/>
                <c:pt idx="0">
                  <c:v>0.658011589872666</c:v>
                </c:pt>
                <c:pt idx="1">
                  <c:v>0.853141589658146</c:v>
                </c:pt>
                <c:pt idx="2">
                  <c:v>1.074025610480814</c:v>
                </c:pt>
                <c:pt idx="3">
                  <c:v>0.848718865125966</c:v>
                </c:pt>
                <c:pt idx="4" formatCode="0.00E+00">
                  <c:v>0.709966952461186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269992"/>
        <c:axId val="1937273208"/>
      </c:barChart>
      <c:catAx>
        <c:axId val="193726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937273208"/>
        <c:crosses val="autoZero"/>
        <c:auto val="1"/>
        <c:lblAlgn val="ctr"/>
        <c:lblOffset val="0"/>
        <c:noMultiLvlLbl val="0"/>
      </c:catAx>
      <c:valAx>
        <c:axId val="193727320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372699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FAD!$C$33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FAD!$C$43:$C$47</c:f>
                <c:numCache>
                  <c:formatCode>General</c:formatCode>
                  <c:ptCount val="5"/>
                  <c:pt idx="0">
                    <c:v>2.057722057282952</c:v>
                  </c:pt>
                  <c:pt idx="1">
                    <c:v>2.043467874973577</c:v>
                  </c:pt>
                  <c:pt idx="2">
                    <c:v>0.219658970509076</c:v>
                  </c:pt>
                  <c:pt idx="3">
                    <c:v>0.912290655603068</c:v>
                  </c:pt>
                  <c:pt idx="4">
                    <c:v>2.528942708521361</c:v>
                  </c:pt>
                </c:numCache>
              </c:numRef>
            </c:plus>
            <c:minus>
              <c:numRef>
                <c:f>FAD!$C$43:$C$47</c:f>
                <c:numCache>
                  <c:formatCode>General</c:formatCode>
                  <c:ptCount val="5"/>
                  <c:pt idx="0">
                    <c:v>2.057722057282952</c:v>
                  </c:pt>
                  <c:pt idx="1">
                    <c:v>2.043467874973577</c:v>
                  </c:pt>
                  <c:pt idx="2">
                    <c:v>0.219658970509076</c:v>
                  </c:pt>
                  <c:pt idx="3">
                    <c:v>0.912290655603068</c:v>
                  </c:pt>
                  <c:pt idx="4">
                    <c:v>2.528942708521361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FAD!$C$57:$C$62</c:f>
              <c:numCache>
                <c:formatCode>0</c:formatCode>
                <c:ptCount val="6"/>
                <c:pt idx="0">
                  <c:v>78.8282295753426</c:v>
                </c:pt>
                <c:pt idx="1">
                  <c:v>82.3295937359164</c:v>
                </c:pt>
                <c:pt idx="2">
                  <c:v>77.76889235807164</c:v>
                </c:pt>
                <c:pt idx="3">
                  <c:v>75.78711177216151</c:v>
                </c:pt>
                <c:pt idx="4">
                  <c:v>82.78709251206237</c:v>
                </c:pt>
                <c:pt idx="5" formatCode="General">
                  <c:v>83.2987146301135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FAD!$V$41:$V$45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FAD!$V$57:$V$62</c:f>
              <c:numCache>
                <c:formatCode>0</c:formatCode>
                <c:ptCount val="6"/>
                <c:pt idx="0">
                  <c:v>21.1717704246574</c:v>
                </c:pt>
                <c:pt idx="1">
                  <c:v>17.67040626408362</c:v>
                </c:pt>
                <c:pt idx="2">
                  <c:v>22.23110764192837</c:v>
                </c:pt>
                <c:pt idx="3">
                  <c:v>24.21288822783848</c:v>
                </c:pt>
                <c:pt idx="4">
                  <c:v>17.21290748793762</c:v>
                </c:pt>
                <c:pt idx="5">
                  <c:v>16.70128536988648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226072"/>
        <c:axId val="1937219880"/>
      </c:scatterChart>
      <c:valAx>
        <c:axId val="193722607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37219880"/>
        <c:crosses val="autoZero"/>
        <c:crossBetween val="midCat"/>
      </c:valAx>
      <c:valAx>
        <c:axId val="193721988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372260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FAD!$C$33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FAD!$C$43:$C$47</c:f>
                <c:numCache>
                  <c:formatCode>General</c:formatCode>
                  <c:ptCount val="5"/>
                  <c:pt idx="0">
                    <c:v>2.057722057282952</c:v>
                  </c:pt>
                  <c:pt idx="1">
                    <c:v>2.043467874973577</c:v>
                  </c:pt>
                  <c:pt idx="2">
                    <c:v>0.219658970509076</c:v>
                  </c:pt>
                  <c:pt idx="3">
                    <c:v>0.912290655603068</c:v>
                  </c:pt>
                  <c:pt idx="4">
                    <c:v>2.528942708521361</c:v>
                  </c:pt>
                </c:numCache>
              </c:numRef>
            </c:plus>
            <c:minus>
              <c:numRef>
                <c:f>FAD!$C$43:$C$47</c:f>
                <c:numCache>
                  <c:formatCode>General</c:formatCode>
                  <c:ptCount val="5"/>
                  <c:pt idx="0">
                    <c:v>2.057722057282952</c:v>
                  </c:pt>
                  <c:pt idx="1">
                    <c:v>2.043467874973577</c:v>
                  </c:pt>
                  <c:pt idx="2">
                    <c:v>0.219658970509076</c:v>
                  </c:pt>
                  <c:pt idx="3">
                    <c:v>0.912290655603068</c:v>
                  </c:pt>
                  <c:pt idx="4">
                    <c:v>2.528942708521361</c:v>
                  </c:pt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FAD!$C$79:$C$84</c:f>
              <c:numCache>
                <c:formatCode>0</c:formatCode>
                <c:ptCount val="6"/>
                <c:pt idx="0">
                  <c:v>79.47992598897106</c:v>
                </c:pt>
                <c:pt idx="1">
                  <c:v>82.89084567552798</c:v>
                </c:pt>
                <c:pt idx="2">
                  <c:v>83.32006753806927</c:v>
                </c:pt>
                <c:pt idx="3">
                  <c:v>79.74784257053579</c:v>
                </c:pt>
                <c:pt idx="4">
                  <c:v>79.65357635401557</c:v>
                </c:pt>
                <c:pt idx="5" formatCode="General">
                  <c:v>84.04683336679089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FAD!$V$41:$V$45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FAD!$V$41:$V$45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FAD!$B$34:$B$39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FAD!$V$79:$V$84</c:f>
              <c:numCache>
                <c:formatCode>0</c:formatCode>
                <c:ptCount val="6"/>
                <c:pt idx="0">
                  <c:v>20.52007401102894</c:v>
                </c:pt>
                <c:pt idx="1">
                  <c:v>17.10915432447203</c:v>
                </c:pt>
                <c:pt idx="2">
                  <c:v>16.67993246193075</c:v>
                </c:pt>
                <c:pt idx="3">
                  <c:v>20.2521574294642</c:v>
                </c:pt>
                <c:pt idx="4">
                  <c:v>20.34642364598441</c:v>
                </c:pt>
                <c:pt idx="5">
                  <c:v>15.95316663320911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184168"/>
        <c:axId val="1937189848"/>
      </c:scatterChart>
      <c:valAx>
        <c:axId val="193718416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37189848"/>
        <c:crosses val="autoZero"/>
        <c:crossBetween val="midCat"/>
      </c:valAx>
      <c:valAx>
        <c:axId val="193718984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371841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uridine!$C$33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uridine!$C$43:$C$48</c:f>
                <c:numCache>
                  <c:formatCode>General</c:formatCode>
                  <c:ptCount val="6"/>
                  <c:pt idx="0">
                    <c:v>16.27742983646955</c:v>
                  </c:pt>
                  <c:pt idx="1">
                    <c:v>1.82776953341971</c:v>
                  </c:pt>
                  <c:pt idx="2">
                    <c:v>0.190657849429919</c:v>
                  </c:pt>
                  <c:pt idx="3">
                    <c:v>3.053076583031143</c:v>
                  </c:pt>
                  <c:pt idx="4">
                    <c:v>1.403174086723617</c:v>
                  </c:pt>
                  <c:pt idx="5">
                    <c:v>5.152655947552015</c:v>
                  </c:pt>
                </c:numCache>
              </c:numRef>
            </c:plus>
            <c:minus>
              <c:numRef>
                <c:f>uridine!$C$43:$C$48</c:f>
                <c:numCache>
                  <c:formatCode>General</c:formatCode>
                  <c:ptCount val="6"/>
                  <c:pt idx="0">
                    <c:v>16.27742983646955</c:v>
                  </c:pt>
                  <c:pt idx="1">
                    <c:v>1.82776953341971</c:v>
                  </c:pt>
                  <c:pt idx="2">
                    <c:v>0.190657849429919</c:v>
                  </c:pt>
                  <c:pt idx="3">
                    <c:v>3.053076583031143</c:v>
                  </c:pt>
                  <c:pt idx="4">
                    <c:v>1.403174086723617</c:v>
                  </c:pt>
                  <c:pt idx="5">
                    <c:v>5.152655947552015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uridine!$C$34:$C$39</c:f>
              <c:numCache>
                <c:formatCode>0</c:formatCode>
                <c:ptCount val="6"/>
                <c:pt idx="0">
                  <c:v>91.14068428798663</c:v>
                </c:pt>
                <c:pt idx="1">
                  <c:v>97.76491638350016</c:v>
                </c:pt>
                <c:pt idx="2">
                  <c:v>97.66190492367587</c:v>
                </c:pt>
                <c:pt idx="3">
                  <c:v>97.13020874275828</c:v>
                </c:pt>
                <c:pt idx="4">
                  <c:v>97.0139658815983</c:v>
                </c:pt>
                <c:pt idx="5" formatCode="General">
                  <c:v>91.60129351346113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uridine!$D$33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uridine!$D$43:$D$48</c:f>
                <c:numCache>
                  <c:formatCode>General</c:formatCode>
                  <c:ptCount val="6"/>
                  <c:pt idx="0">
                    <c:v>16.2774298364696</c:v>
                  </c:pt>
                  <c:pt idx="1">
                    <c:v>0.943408453520444</c:v>
                  </c:pt>
                  <c:pt idx="2">
                    <c:v>0.382826050666779</c:v>
                  </c:pt>
                  <c:pt idx="3">
                    <c:v>2.415611266800763</c:v>
                  </c:pt>
                  <c:pt idx="4">
                    <c:v>0.331358554727399</c:v>
                  </c:pt>
                  <c:pt idx="5">
                    <c:v>1.70478180372651</c:v>
                  </c:pt>
                </c:numCache>
              </c:numRef>
            </c:plus>
            <c:minus>
              <c:numRef>
                <c:f>uridine!$D$43:$D$48</c:f>
                <c:numCache>
                  <c:formatCode>General</c:formatCode>
                  <c:ptCount val="6"/>
                  <c:pt idx="0">
                    <c:v>16.2774298364696</c:v>
                  </c:pt>
                  <c:pt idx="1">
                    <c:v>0.943408453520444</c:v>
                  </c:pt>
                  <c:pt idx="2">
                    <c:v>0.382826050666779</c:v>
                  </c:pt>
                  <c:pt idx="3">
                    <c:v>2.415611266800763</c:v>
                  </c:pt>
                  <c:pt idx="4">
                    <c:v>0.331358554727399</c:v>
                  </c:pt>
                  <c:pt idx="5">
                    <c:v>1.70478180372651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uridine!$D$34:$D$39</c:f>
              <c:numCache>
                <c:formatCode>0</c:formatCode>
                <c:ptCount val="6"/>
                <c:pt idx="0">
                  <c:v>8.859315712013377</c:v>
                </c:pt>
                <c:pt idx="1">
                  <c:v>1.526105216139969</c:v>
                </c:pt>
                <c:pt idx="2">
                  <c:v>0.852258285269762</c:v>
                </c:pt>
                <c:pt idx="3">
                  <c:v>2.270626547433586</c:v>
                </c:pt>
                <c:pt idx="4">
                  <c:v>0.35518574283249</c:v>
                </c:pt>
                <c:pt idx="5" formatCode="General">
                  <c:v>3.355275811447257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uridine!$E$33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uridine!$E$43:$E$48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1.090581277627057</c:v>
                  </c:pt>
                  <c:pt idx="2">
                    <c:v>0.424539251827134</c:v>
                  </c:pt>
                  <c:pt idx="3">
                    <c:v>0.677102961698452</c:v>
                  </c:pt>
                  <c:pt idx="4">
                    <c:v>1.240857223478308</c:v>
                  </c:pt>
                  <c:pt idx="5">
                    <c:v>3.612096596132665</c:v>
                  </c:pt>
                </c:numCache>
              </c:numRef>
            </c:plus>
            <c:minus>
              <c:numRef>
                <c:f>uridine!$E$43:$E$48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1.090581277627057</c:v>
                  </c:pt>
                  <c:pt idx="2">
                    <c:v>0.424539251827134</c:v>
                  </c:pt>
                  <c:pt idx="3">
                    <c:v>0.677102961698452</c:v>
                  </c:pt>
                  <c:pt idx="4">
                    <c:v>1.240857223478308</c:v>
                  </c:pt>
                  <c:pt idx="5">
                    <c:v>3.612096596132665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uridine!$E$34:$E$39</c:f>
              <c:numCache>
                <c:formatCode>0</c:formatCode>
                <c:ptCount val="6"/>
                <c:pt idx="0">
                  <c:v>0.0</c:v>
                </c:pt>
                <c:pt idx="1">
                  <c:v>0.708978400359856</c:v>
                </c:pt>
                <c:pt idx="2">
                  <c:v>1.485836791054366</c:v>
                </c:pt>
                <c:pt idx="3">
                  <c:v>0.59916470980814</c:v>
                </c:pt>
                <c:pt idx="4">
                  <c:v>2.630848375569219</c:v>
                </c:pt>
                <c:pt idx="5" formatCode="General">
                  <c:v>5.043430675091616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uridine!$F$33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uridine!$F$43:$F$48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uridine!$F$43:$F$48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uridine!$G$33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uridine!$G$43:$G$48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uridine!$G$43:$G$48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uridine!$H$33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uridine!$H$43:$H$47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uridine!$I$33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uridine!$J$33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uridine!$K$33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uridine!$L$33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uridine!$M$33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uridine!$N$33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uridine!$O$33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uridine!$P$33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uridine!$Q$33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uridine!$R$33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uridine!$S$33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387400"/>
        <c:axId val="2118137400"/>
      </c:scatterChart>
      <c:valAx>
        <c:axId val="-209538740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8137400"/>
        <c:crosses val="autoZero"/>
        <c:crossBetween val="midCat"/>
      </c:valAx>
      <c:valAx>
        <c:axId val="211813740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53874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dimethylglycine!$C$33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dimethylglycine!$C$43:$C$48</c:f>
                <c:numCache>
                  <c:formatCode>General</c:formatCode>
                  <c:ptCount val="6"/>
                  <c:pt idx="0">
                    <c:v>0.348648211056365</c:v>
                  </c:pt>
                  <c:pt idx="1">
                    <c:v>2.580538966721603</c:v>
                  </c:pt>
                  <c:pt idx="2">
                    <c:v>0.833193865835267</c:v>
                  </c:pt>
                  <c:pt idx="3">
                    <c:v>0.522255202046045</c:v>
                  </c:pt>
                  <c:pt idx="4">
                    <c:v>3.670861817775554</c:v>
                  </c:pt>
                  <c:pt idx="5">
                    <c:v>4.726284426459168</c:v>
                  </c:pt>
                </c:numCache>
              </c:numRef>
            </c:plus>
            <c:minus>
              <c:numRef>
                <c:f>dimethylglycine!$C$43:$C$48</c:f>
                <c:numCache>
                  <c:formatCode>General</c:formatCode>
                  <c:ptCount val="6"/>
                  <c:pt idx="0">
                    <c:v>0.348648211056365</c:v>
                  </c:pt>
                  <c:pt idx="1">
                    <c:v>2.580538966721603</c:v>
                  </c:pt>
                  <c:pt idx="2">
                    <c:v>0.833193865835267</c:v>
                  </c:pt>
                  <c:pt idx="3">
                    <c:v>0.522255202046045</c:v>
                  </c:pt>
                  <c:pt idx="4">
                    <c:v>3.670861817775554</c:v>
                  </c:pt>
                  <c:pt idx="5">
                    <c:v>4.726284426459168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dimethylglycine!$C$34:$C$39</c:f>
              <c:numCache>
                <c:formatCode>0</c:formatCode>
                <c:ptCount val="6"/>
                <c:pt idx="0">
                  <c:v>98.85216029058971</c:v>
                </c:pt>
                <c:pt idx="1">
                  <c:v>94.06488399417393</c:v>
                </c:pt>
                <c:pt idx="2">
                  <c:v>94.28452625258842</c:v>
                </c:pt>
                <c:pt idx="3">
                  <c:v>89.00145074620613</c:v>
                </c:pt>
                <c:pt idx="4">
                  <c:v>87.06535859626634</c:v>
                </c:pt>
                <c:pt idx="5" formatCode="General">
                  <c:v>82.12062037742601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dimethylglycine!$D$33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dimethylglycine!$D$43:$D$48</c:f>
                <c:numCache>
                  <c:formatCode>General</c:formatCode>
                  <c:ptCount val="6"/>
                  <c:pt idx="0">
                    <c:v>0.348648211056376</c:v>
                  </c:pt>
                  <c:pt idx="1">
                    <c:v>2.580538966721602</c:v>
                  </c:pt>
                  <c:pt idx="2">
                    <c:v>0.833193865835252</c:v>
                  </c:pt>
                  <c:pt idx="3">
                    <c:v>0.522255202046053</c:v>
                  </c:pt>
                  <c:pt idx="4">
                    <c:v>3.670861817775544</c:v>
                  </c:pt>
                  <c:pt idx="5">
                    <c:v>4.726284426459166</c:v>
                  </c:pt>
                </c:numCache>
              </c:numRef>
            </c:plus>
            <c:minus>
              <c:numRef>
                <c:f>dimethylglycine!$D$43:$D$48</c:f>
                <c:numCache>
                  <c:formatCode>General</c:formatCode>
                  <c:ptCount val="6"/>
                  <c:pt idx="0">
                    <c:v>0.348648211056376</c:v>
                  </c:pt>
                  <c:pt idx="1">
                    <c:v>2.580538966721602</c:v>
                  </c:pt>
                  <c:pt idx="2">
                    <c:v>0.833193865835252</c:v>
                  </c:pt>
                  <c:pt idx="3">
                    <c:v>0.522255202046053</c:v>
                  </c:pt>
                  <c:pt idx="4">
                    <c:v>3.670861817775544</c:v>
                  </c:pt>
                  <c:pt idx="5">
                    <c:v>4.726284426459166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dimethylglycine!$D$34:$D$39</c:f>
              <c:numCache>
                <c:formatCode>0</c:formatCode>
                <c:ptCount val="6"/>
                <c:pt idx="0">
                  <c:v>1.147839709410288</c:v>
                </c:pt>
                <c:pt idx="1">
                  <c:v>5.935116005826068</c:v>
                </c:pt>
                <c:pt idx="2">
                  <c:v>5.71547374741158</c:v>
                </c:pt>
                <c:pt idx="3">
                  <c:v>10.99854925379388</c:v>
                </c:pt>
                <c:pt idx="4">
                  <c:v>12.93464140373367</c:v>
                </c:pt>
                <c:pt idx="5" formatCode="General">
                  <c:v>17.87937962257399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dimethylglycine!$E$33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dimethylglycine!$E$43:$E$48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dimethylglycine!$E$43:$E$48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dimethylglycine!$E$34:$E$39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dimethylglycine!$F$33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dimethylglycine!$F$43:$F$48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dimethylglycine!$F$43:$F$48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dimethylglycine!$G$33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dimethylglycine!$G$43:$G$48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dimethylglycine!$G$43:$G$48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dimethylglycine!$H$33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dimethylglycine!$H$43:$H$47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dimethylglycine!$I$33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dimethylglycine!$J$33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dimethylglycine!$K$33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dimethylglycine!$L$33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dimethylglycine!$M$33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dimethylglycine!$N$33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dimethylglycine!$O$33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dimethylglycine!$P$33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dimethylglycine!$Q$33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dimethylglycine!$R$33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dimethylglycine!$S$33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375608"/>
        <c:axId val="-2078475368"/>
      </c:scatterChart>
      <c:valAx>
        <c:axId val="-207837560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8475368"/>
        <c:crosses val="autoZero"/>
        <c:crossBetween val="midCat"/>
      </c:valAx>
      <c:valAx>
        <c:axId val="-207847536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83756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dimethylglycine!$A$51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dimethylglycine!$B$52:$F$52</c:f>
                <c:numCache>
                  <c:formatCode>General</c:formatCode>
                  <c:ptCount val="5"/>
                  <c:pt idx="0">
                    <c:v>0.0324685915340809</c:v>
                  </c:pt>
                  <c:pt idx="1">
                    <c:v>0.143143010321505</c:v>
                  </c:pt>
                  <c:pt idx="2">
                    <c:v>0.0734589584628903</c:v>
                  </c:pt>
                  <c:pt idx="3">
                    <c:v>0.2630476652721</c:v>
                  </c:pt>
                  <c:pt idx="4">
                    <c:v>0.224902550920838</c:v>
                  </c:pt>
                </c:numCache>
              </c:numRef>
            </c:plus>
            <c:minus>
              <c:numRef>
                <c:f>dimethylglycine!$B$52:$F$52</c:f>
                <c:numCache>
                  <c:formatCode>General</c:formatCode>
                  <c:ptCount val="5"/>
                  <c:pt idx="0">
                    <c:v>0.0324685915340809</c:v>
                  </c:pt>
                  <c:pt idx="1">
                    <c:v>0.143143010321505</c:v>
                  </c:pt>
                  <c:pt idx="2">
                    <c:v>0.0734589584628903</c:v>
                  </c:pt>
                  <c:pt idx="3">
                    <c:v>0.2630476652721</c:v>
                  </c:pt>
                  <c:pt idx="4">
                    <c:v>0.224902550920838</c:v>
                  </c:pt>
                </c:numCache>
              </c:numRef>
            </c:minus>
          </c:errBars>
          <c:cat>
            <c:strRef>
              <c:f>dimethylglycine!$B$50:$F$50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dimethylglycine!$B$51:$F$51</c:f>
              <c:numCache>
                <c:formatCode>General</c:formatCode>
                <c:ptCount val="5"/>
                <c:pt idx="0">
                  <c:v>0.393127226458291</c:v>
                </c:pt>
                <c:pt idx="1">
                  <c:v>1.102955996372852</c:v>
                </c:pt>
                <c:pt idx="2">
                  <c:v>0.855840916894739</c:v>
                </c:pt>
                <c:pt idx="3">
                  <c:v>0.895804000178138</c:v>
                </c:pt>
                <c:pt idx="4">
                  <c:v>0.853230973862854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594200"/>
        <c:axId val="1845641336"/>
      </c:barChart>
      <c:catAx>
        <c:axId val="184559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845641336"/>
        <c:crosses val="autoZero"/>
        <c:auto val="1"/>
        <c:lblAlgn val="ctr"/>
        <c:lblOffset val="0"/>
        <c:noMultiLvlLbl val="0"/>
      </c:catAx>
      <c:valAx>
        <c:axId val="1845641336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8455942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dimethylglycine!$C$33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dimethylglycine!$C$43:$C$47</c:f>
                <c:numCache>
                  <c:formatCode>General</c:formatCode>
                  <c:ptCount val="5"/>
                  <c:pt idx="0">
                    <c:v>0.348648211056365</c:v>
                  </c:pt>
                  <c:pt idx="1">
                    <c:v>2.580538966721603</c:v>
                  </c:pt>
                  <c:pt idx="2">
                    <c:v>0.833193865835267</c:v>
                  </c:pt>
                  <c:pt idx="3">
                    <c:v>0.522255202046045</c:v>
                  </c:pt>
                  <c:pt idx="4">
                    <c:v>3.670861817775554</c:v>
                  </c:pt>
                </c:numCache>
              </c:numRef>
            </c:plus>
            <c:minus>
              <c:numRef>
                <c:f>dimethylglycine!$C$43:$C$47</c:f>
                <c:numCache>
                  <c:formatCode>General</c:formatCode>
                  <c:ptCount val="5"/>
                  <c:pt idx="0">
                    <c:v>0.348648211056365</c:v>
                  </c:pt>
                  <c:pt idx="1">
                    <c:v>2.580538966721603</c:v>
                  </c:pt>
                  <c:pt idx="2">
                    <c:v>0.833193865835267</c:v>
                  </c:pt>
                  <c:pt idx="3">
                    <c:v>0.522255202046045</c:v>
                  </c:pt>
                  <c:pt idx="4">
                    <c:v>3.670861817775554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dimethylglycine!$C$34:$C$39</c:f>
              <c:numCache>
                <c:formatCode>0</c:formatCode>
                <c:ptCount val="6"/>
                <c:pt idx="0">
                  <c:v>98.85216029058971</c:v>
                </c:pt>
                <c:pt idx="1">
                  <c:v>94.06488399417393</c:v>
                </c:pt>
                <c:pt idx="2">
                  <c:v>94.28452625258842</c:v>
                </c:pt>
                <c:pt idx="3">
                  <c:v>89.00145074620613</c:v>
                </c:pt>
                <c:pt idx="4">
                  <c:v>87.06535859626634</c:v>
                </c:pt>
                <c:pt idx="5" formatCode="General">
                  <c:v>82.12062037742601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dimethylglycine!$V$33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dimethylglycine!$V$41:$V$45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dimethylglycine!$V$34:$V$39</c:f>
              <c:numCache>
                <c:formatCode>0</c:formatCode>
                <c:ptCount val="6"/>
                <c:pt idx="0">
                  <c:v>1.147839709410288</c:v>
                </c:pt>
                <c:pt idx="1">
                  <c:v>5.935116005826068</c:v>
                </c:pt>
                <c:pt idx="2">
                  <c:v>5.71547374741158</c:v>
                </c:pt>
                <c:pt idx="3">
                  <c:v>10.99854925379388</c:v>
                </c:pt>
                <c:pt idx="4">
                  <c:v>12.93464140373367</c:v>
                </c:pt>
                <c:pt idx="5">
                  <c:v>17.87937962257399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659080"/>
        <c:axId val="-2078297416"/>
      </c:scatterChart>
      <c:valAx>
        <c:axId val="184565908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8297416"/>
        <c:crosses val="autoZero"/>
        <c:crossBetween val="midCat"/>
      </c:valAx>
      <c:valAx>
        <c:axId val="-207829741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8456590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dimethylglycine!$C$56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dimethylglycine!$C$65:$C$70</c:f>
                <c:numCache>
                  <c:formatCode>General</c:formatCode>
                  <c:ptCount val="6"/>
                  <c:pt idx="0">
                    <c:v>0.512401295328585</c:v>
                  </c:pt>
                  <c:pt idx="1">
                    <c:v>0.060828143364937</c:v>
                  </c:pt>
                  <c:pt idx="2">
                    <c:v>0.404161472599098</c:v>
                  </c:pt>
                  <c:pt idx="3">
                    <c:v>1.152175583254502</c:v>
                  </c:pt>
                  <c:pt idx="4">
                    <c:v>1.592344548584174</c:v>
                  </c:pt>
                  <c:pt idx="5">
                    <c:v>1.01926873261488</c:v>
                  </c:pt>
                </c:numCache>
              </c:numRef>
            </c:plus>
            <c:minus>
              <c:numRef>
                <c:f>dimethylglycine!$C$65:$C$70</c:f>
                <c:numCache>
                  <c:formatCode>General</c:formatCode>
                  <c:ptCount val="6"/>
                  <c:pt idx="0">
                    <c:v>0.512401295328585</c:v>
                  </c:pt>
                  <c:pt idx="1">
                    <c:v>0.060828143364937</c:v>
                  </c:pt>
                  <c:pt idx="2">
                    <c:v>0.404161472599098</c:v>
                  </c:pt>
                  <c:pt idx="3">
                    <c:v>1.152175583254502</c:v>
                  </c:pt>
                  <c:pt idx="4">
                    <c:v>1.592344548584174</c:v>
                  </c:pt>
                  <c:pt idx="5">
                    <c:v>1.01926873261488</c:v>
                  </c:pt>
                </c:numCache>
              </c:numRef>
            </c:minus>
          </c:errBars>
          <c:xVal>
            <c:numRef>
              <c:f>dimethylglycine!$B$57:$B$62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dimethylglycine!$C$57:$C$62</c:f>
              <c:numCache>
                <c:formatCode>0</c:formatCode>
                <c:ptCount val="6"/>
                <c:pt idx="0">
                  <c:v>99.65207576555413</c:v>
                </c:pt>
                <c:pt idx="1">
                  <c:v>99.50011191822548</c:v>
                </c:pt>
                <c:pt idx="2">
                  <c:v>99.11149819485416</c:v>
                </c:pt>
                <c:pt idx="3">
                  <c:v>96.42024194001633</c:v>
                </c:pt>
                <c:pt idx="4">
                  <c:v>96.66037901779467</c:v>
                </c:pt>
                <c:pt idx="5" formatCode="General">
                  <c:v>97.2301573666921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dimethylglycine!$D$56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dimethylglycine!$D$65:$D$70</c:f>
                <c:numCache>
                  <c:formatCode>General</c:formatCode>
                  <c:ptCount val="6"/>
                  <c:pt idx="0">
                    <c:v>0.512401295328582</c:v>
                  </c:pt>
                  <c:pt idx="1">
                    <c:v>0.0608281433649273</c:v>
                  </c:pt>
                  <c:pt idx="2">
                    <c:v>0.404161472599102</c:v>
                  </c:pt>
                  <c:pt idx="3">
                    <c:v>1.152175583254497</c:v>
                  </c:pt>
                  <c:pt idx="4">
                    <c:v>1.592344548584172</c:v>
                  </c:pt>
                  <c:pt idx="5">
                    <c:v>1.019268732614886</c:v>
                  </c:pt>
                </c:numCache>
              </c:numRef>
            </c:plus>
            <c:minus>
              <c:numRef>
                <c:f>dimethylglycine!$D$65:$D$70</c:f>
                <c:numCache>
                  <c:formatCode>General</c:formatCode>
                  <c:ptCount val="6"/>
                  <c:pt idx="0">
                    <c:v>0.512401295328582</c:v>
                  </c:pt>
                  <c:pt idx="1">
                    <c:v>0.0608281433649273</c:v>
                  </c:pt>
                  <c:pt idx="2">
                    <c:v>0.404161472599102</c:v>
                  </c:pt>
                  <c:pt idx="3">
                    <c:v>1.152175583254497</c:v>
                  </c:pt>
                  <c:pt idx="4">
                    <c:v>1.592344548584172</c:v>
                  </c:pt>
                  <c:pt idx="5">
                    <c:v>1.019268732614886</c:v>
                  </c:pt>
                </c:numCache>
              </c:numRef>
            </c:minus>
          </c:errBars>
          <c:xVal>
            <c:numRef>
              <c:f>dimethylglycine!$B$57:$B$62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dimethylglycine!$D$57:$D$62</c:f>
              <c:numCache>
                <c:formatCode>0</c:formatCode>
                <c:ptCount val="6"/>
                <c:pt idx="0">
                  <c:v>0.347924234445866</c:v>
                </c:pt>
                <c:pt idx="1">
                  <c:v>0.499888081774499</c:v>
                </c:pt>
                <c:pt idx="2">
                  <c:v>0.888501805145822</c:v>
                </c:pt>
                <c:pt idx="3">
                  <c:v>3.579758059983661</c:v>
                </c:pt>
                <c:pt idx="4">
                  <c:v>3.339620982205322</c:v>
                </c:pt>
                <c:pt idx="5" formatCode="General">
                  <c:v>2.769842633307894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dimethylglycine!$E$56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dimethylglycine!$E$65:$E$70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dimethylglycine!$E$65:$E$70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dimethylglycine!$B$57:$B$62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dimethylglycine!$E$57:$E$62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dimethylglycine!$F$56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dimethylglycine!$F$65:$F$70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dimethylglycine!$F$65:$F$70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dimethylglycine!$B$57:$B$62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dimethylglycine!$G$33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dimethylglycine!$G$65:$G$70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dimethylglycine!$G$65:$G$70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dimethylglycine!$H$33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dimethylglycine!$H$43:$H$47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dimethylglycine!$I$33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dimethylglycine!$J$33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dimethylglycine!$K$33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dimethylglycine!$L$33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dimethylglycine!$M$33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dimethylglycine!$N$33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dimethylglycine!$O$33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dimethylglycine!$P$33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dimethylglycine!$Q$33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dimethylglycine!$R$33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dimethylglycine!$S$33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545336"/>
        <c:axId val="-2078539752"/>
      </c:scatterChart>
      <c:valAx>
        <c:axId val="-207854533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8539752"/>
        <c:crosses val="autoZero"/>
        <c:crossBetween val="midCat"/>
      </c:valAx>
      <c:valAx>
        <c:axId val="-207853975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85453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dimethylglycine!$C$33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dimethylglycine!$C$87:$C$92</c:f>
                <c:numCache>
                  <c:formatCode>General</c:formatCode>
                  <c:ptCount val="6"/>
                  <c:pt idx="0">
                    <c:v>0.258333953634824</c:v>
                  </c:pt>
                  <c:pt idx="1">
                    <c:v>0.321750281090178</c:v>
                  </c:pt>
                  <c:pt idx="2">
                    <c:v>1.305224527463863</c:v>
                  </c:pt>
                  <c:pt idx="3">
                    <c:v>1.487612034531187</c:v>
                  </c:pt>
                  <c:pt idx="4">
                    <c:v>1.852443219344294</c:v>
                  </c:pt>
                  <c:pt idx="5">
                    <c:v>1.723839978418248</c:v>
                  </c:pt>
                </c:numCache>
              </c:numRef>
            </c:plus>
            <c:minus>
              <c:numRef>
                <c:f>dimethylglycine!$C$87:$C$92</c:f>
                <c:numCache>
                  <c:formatCode>General</c:formatCode>
                  <c:ptCount val="6"/>
                  <c:pt idx="0">
                    <c:v>0.258333953634824</c:v>
                  </c:pt>
                  <c:pt idx="1">
                    <c:v>0.321750281090178</c:v>
                  </c:pt>
                  <c:pt idx="2">
                    <c:v>1.305224527463863</c:v>
                  </c:pt>
                  <c:pt idx="3">
                    <c:v>1.487612034531187</c:v>
                  </c:pt>
                  <c:pt idx="4">
                    <c:v>1.852443219344294</c:v>
                  </c:pt>
                  <c:pt idx="5">
                    <c:v>1.723839978418248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dimethylglycine!$C$79:$C$84</c:f>
              <c:numCache>
                <c:formatCode>0</c:formatCode>
                <c:ptCount val="6"/>
                <c:pt idx="0">
                  <c:v>99.7556637264624</c:v>
                </c:pt>
                <c:pt idx="1">
                  <c:v>99.1480643430494</c:v>
                </c:pt>
                <c:pt idx="2">
                  <c:v>98.94340785051358</c:v>
                </c:pt>
                <c:pt idx="3">
                  <c:v>98.28668082067517</c:v>
                </c:pt>
                <c:pt idx="4">
                  <c:v>96.21317793351676</c:v>
                </c:pt>
                <c:pt idx="5" formatCode="General">
                  <c:v>95.13005998056578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dimethylglycine!$D$33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dimethylglycine!$D$87:$D$92</c:f>
                <c:numCache>
                  <c:formatCode>General</c:formatCode>
                  <c:ptCount val="6"/>
                  <c:pt idx="0">
                    <c:v>0.258333953634823</c:v>
                  </c:pt>
                  <c:pt idx="1">
                    <c:v>0.321750281090174</c:v>
                  </c:pt>
                  <c:pt idx="2">
                    <c:v>1.305224527463868</c:v>
                  </c:pt>
                  <c:pt idx="3">
                    <c:v>1.487612034531186</c:v>
                  </c:pt>
                  <c:pt idx="4">
                    <c:v>1.852443219344295</c:v>
                  </c:pt>
                  <c:pt idx="5">
                    <c:v>1.723839978418245</c:v>
                  </c:pt>
                </c:numCache>
              </c:numRef>
            </c:plus>
            <c:minus>
              <c:numRef>
                <c:f>dimethylglycine!$D$87:$D$92</c:f>
                <c:numCache>
                  <c:formatCode>General</c:formatCode>
                  <c:ptCount val="6"/>
                  <c:pt idx="0">
                    <c:v>0.258333953634823</c:v>
                  </c:pt>
                  <c:pt idx="1">
                    <c:v>0.321750281090174</c:v>
                  </c:pt>
                  <c:pt idx="2">
                    <c:v>1.305224527463868</c:v>
                  </c:pt>
                  <c:pt idx="3">
                    <c:v>1.487612034531186</c:v>
                  </c:pt>
                  <c:pt idx="4">
                    <c:v>1.852443219344295</c:v>
                  </c:pt>
                  <c:pt idx="5">
                    <c:v>1.723839978418245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dimethylglycine!$D$79:$D$84</c:f>
              <c:numCache>
                <c:formatCode>0</c:formatCode>
                <c:ptCount val="6"/>
                <c:pt idx="0">
                  <c:v>0.244336273537606</c:v>
                </c:pt>
                <c:pt idx="1">
                  <c:v>0.851935656950607</c:v>
                </c:pt>
                <c:pt idx="2">
                  <c:v>1.056592149486433</c:v>
                </c:pt>
                <c:pt idx="3">
                  <c:v>1.713319179324821</c:v>
                </c:pt>
                <c:pt idx="4">
                  <c:v>3.786822066483248</c:v>
                </c:pt>
                <c:pt idx="5" formatCode="General">
                  <c:v>4.869940019434208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dimethylglycine!$E$33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dimethylglycine!$E$87:$E$92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dimethylglycine!$E$65:$E$70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dimethylglycine!$E$79:$E$84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dimethylglycine!$F$33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dimethylglycine!$F$87:$F$92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dimethylglycine!$F$87:$F$92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dimethylglycine!$G$33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dimethylglycine!$G$87:$G$92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dimethylglycine!$G$87:$G$92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dimethylglycine!$H$33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dimethylglycine!$H$43:$H$47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dimethylglycine!$I$33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dimethylglycine!$J$33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dimethylglycine!$K$33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dimethylglycine!$L$33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dimethylglycine!$M$33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dimethylglycine!$N$33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dimethylglycine!$O$33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dimethylglycine!$P$33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dimethylglycine!$Q$33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dimethylglycine!$R$33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dimethylglycine!$S$33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dimethylglycine!$S$43:$S$47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438232"/>
        <c:axId val="-2089872840"/>
      </c:scatterChart>
      <c:valAx>
        <c:axId val="-209043823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89872840"/>
        <c:crosses val="autoZero"/>
        <c:crossBetween val="midCat"/>
      </c:valAx>
      <c:valAx>
        <c:axId val="-208987284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04382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dimethylglycine!$A$73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dimethylglycine!$B$74:$F$74</c:f>
                <c:numCache>
                  <c:formatCode>General</c:formatCode>
                  <c:ptCount val="5"/>
                  <c:pt idx="0">
                    <c:v>0.390161949377537</c:v>
                  </c:pt>
                  <c:pt idx="1">
                    <c:v>1.076148530384561</c:v>
                  </c:pt>
                  <c:pt idx="2">
                    <c:v>0.190824618355715</c:v>
                  </c:pt>
                  <c:pt idx="3">
                    <c:v>0.310796607555952</c:v>
                  </c:pt>
                  <c:pt idx="4">
                    <c:v>0.785550361122466</c:v>
                  </c:pt>
                </c:numCache>
              </c:numRef>
            </c:plus>
            <c:minus>
              <c:numRef>
                <c:f>dimethylglycine!$B$74:$F$74</c:f>
                <c:numCache>
                  <c:formatCode>General</c:formatCode>
                  <c:ptCount val="5"/>
                  <c:pt idx="0">
                    <c:v>0.390161949377537</c:v>
                  </c:pt>
                  <c:pt idx="1">
                    <c:v>1.076148530384561</c:v>
                  </c:pt>
                  <c:pt idx="2">
                    <c:v>0.190824618355715</c:v>
                  </c:pt>
                  <c:pt idx="3">
                    <c:v>0.310796607555952</c:v>
                  </c:pt>
                  <c:pt idx="4">
                    <c:v>0.785550361122466</c:v>
                  </c:pt>
                </c:numCache>
              </c:numRef>
            </c:minus>
          </c:errBars>
          <c:cat>
            <c:strRef>
              <c:f>dimethylglycine!$B$50:$F$50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dimethylglycine!$B$73:$F$73</c:f>
              <c:numCache>
                <c:formatCode>General</c:formatCode>
                <c:ptCount val="5"/>
                <c:pt idx="0">
                  <c:v>0.533753716385019</c:v>
                </c:pt>
                <c:pt idx="1">
                  <c:v>1.548419134798383</c:v>
                </c:pt>
                <c:pt idx="2">
                  <c:v>0.337102917114045</c:v>
                </c:pt>
                <c:pt idx="3" formatCode="0.00E+00">
                  <c:v>0.412767338932255</c:v>
                </c:pt>
                <c:pt idx="4">
                  <c:v>0.958947568269673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798840"/>
        <c:axId val="-2090818792"/>
      </c:barChart>
      <c:catAx>
        <c:axId val="-20907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-2090818792"/>
        <c:crosses val="autoZero"/>
        <c:auto val="1"/>
        <c:lblAlgn val="ctr"/>
        <c:lblOffset val="0"/>
        <c:noMultiLvlLbl val="0"/>
      </c:catAx>
      <c:valAx>
        <c:axId val="-2090818792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07988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dimethylglycine!$A$51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dimethylglycine!$B$96:$F$96</c:f>
                <c:numCache>
                  <c:formatCode>General</c:formatCode>
                  <c:ptCount val="5"/>
                  <c:pt idx="0">
                    <c:v>0.292370154908804</c:v>
                  </c:pt>
                  <c:pt idx="1">
                    <c:v>1.440158133524686</c:v>
                  </c:pt>
                  <c:pt idx="2">
                    <c:v>0.525669257535656</c:v>
                  </c:pt>
                  <c:pt idx="3">
                    <c:v>0.127487938579535</c:v>
                  </c:pt>
                  <c:pt idx="4">
                    <c:v>0.148051062801389</c:v>
                  </c:pt>
                </c:numCache>
              </c:numRef>
            </c:plus>
            <c:minus>
              <c:numRef>
                <c:f>dimethylglycine!$B$96:$F$96</c:f>
                <c:numCache>
                  <c:formatCode>General</c:formatCode>
                  <c:ptCount val="5"/>
                  <c:pt idx="0">
                    <c:v>0.292370154908804</c:v>
                  </c:pt>
                  <c:pt idx="1">
                    <c:v>1.440158133524686</c:v>
                  </c:pt>
                  <c:pt idx="2">
                    <c:v>0.525669257535656</c:v>
                  </c:pt>
                  <c:pt idx="3">
                    <c:v>0.127487938579535</c:v>
                  </c:pt>
                  <c:pt idx="4">
                    <c:v>0.148051062801389</c:v>
                  </c:pt>
                </c:numCache>
              </c:numRef>
            </c:minus>
          </c:errBars>
          <c:cat>
            <c:strRef>
              <c:f>dimethylglycine!$B$50:$F$50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dimethylglycine!$B$95:$F$95</c:f>
              <c:numCache>
                <c:formatCode>General</c:formatCode>
                <c:ptCount val="5"/>
                <c:pt idx="0">
                  <c:v>0.850586559300577</c:v>
                </c:pt>
                <c:pt idx="1">
                  <c:v>1.135593855248904</c:v>
                </c:pt>
                <c:pt idx="2">
                  <c:v>0.944253951428927</c:v>
                </c:pt>
                <c:pt idx="3">
                  <c:v>0.562452198343987</c:v>
                </c:pt>
                <c:pt idx="4" formatCode="0.00E+00">
                  <c:v>0.540389315162398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065640"/>
        <c:axId val="1663068776"/>
      </c:barChart>
      <c:catAx>
        <c:axId val="166306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663068776"/>
        <c:crosses val="autoZero"/>
        <c:auto val="1"/>
        <c:lblAlgn val="ctr"/>
        <c:lblOffset val="0"/>
        <c:noMultiLvlLbl val="0"/>
      </c:catAx>
      <c:valAx>
        <c:axId val="1663068776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63065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dimethylglycine!$C$33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dimethylglycine!$C$43:$C$47</c:f>
                <c:numCache>
                  <c:formatCode>General</c:formatCode>
                  <c:ptCount val="5"/>
                  <c:pt idx="0">
                    <c:v>0.348648211056365</c:v>
                  </c:pt>
                  <c:pt idx="1">
                    <c:v>2.580538966721603</c:v>
                  </c:pt>
                  <c:pt idx="2">
                    <c:v>0.833193865835267</c:v>
                  </c:pt>
                  <c:pt idx="3">
                    <c:v>0.522255202046045</c:v>
                  </c:pt>
                  <c:pt idx="4">
                    <c:v>3.670861817775554</c:v>
                  </c:pt>
                </c:numCache>
              </c:numRef>
            </c:plus>
            <c:minus>
              <c:numRef>
                <c:f>dimethylglycine!$C$43:$C$47</c:f>
                <c:numCache>
                  <c:formatCode>General</c:formatCode>
                  <c:ptCount val="5"/>
                  <c:pt idx="0">
                    <c:v>0.348648211056365</c:v>
                  </c:pt>
                  <c:pt idx="1">
                    <c:v>2.580538966721603</c:v>
                  </c:pt>
                  <c:pt idx="2">
                    <c:v>0.833193865835267</c:v>
                  </c:pt>
                  <c:pt idx="3">
                    <c:v>0.522255202046045</c:v>
                  </c:pt>
                  <c:pt idx="4">
                    <c:v>3.670861817775554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dimethylglycine!$C$57:$C$62</c:f>
              <c:numCache>
                <c:formatCode>0</c:formatCode>
                <c:ptCount val="6"/>
                <c:pt idx="0">
                  <c:v>99.65207576555413</c:v>
                </c:pt>
                <c:pt idx="1">
                  <c:v>99.50011191822548</c:v>
                </c:pt>
                <c:pt idx="2">
                  <c:v>99.11149819485416</c:v>
                </c:pt>
                <c:pt idx="3">
                  <c:v>96.42024194001633</c:v>
                </c:pt>
                <c:pt idx="4">
                  <c:v>96.66037901779467</c:v>
                </c:pt>
                <c:pt idx="5" formatCode="General">
                  <c:v>97.2301573666921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dimethylglycine!$V$33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dimethylglycine!$V$41:$V$45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dimethylglycine!$V$57:$V$62</c:f>
              <c:numCache>
                <c:formatCode>0</c:formatCode>
                <c:ptCount val="6"/>
                <c:pt idx="0">
                  <c:v>0.347924234445866</c:v>
                </c:pt>
                <c:pt idx="1">
                  <c:v>0.499888081774499</c:v>
                </c:pt>
                <c:pt idx="2">
                  <c:v>0.888501805145822</c:v>
                </c:pt>
                <c:pt idx="3">
                  <c:v>3.579758059983661</c:v>
                </c:pt>
                <c:pt idx="4">
                  <c:v>3.339620982205322</c:v>
                </c:pt>
                <c:pt idx="5">
                  <c:v>2.769842633307894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322776"/>
        <c:axId val="-2078328568"/>
      </c:scatterChart>
      <c:valAx>
        <c:axId val="-207832277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8328568"/>
        <c:crosses val="autoZero"/>
        <c:crossBetween val="midCat"/>
      </c:valAx>
      <c:valAx>
        <c:axId val="-207832856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83227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dimethylglycine!$C$33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dimethylglycine!$C$43:$C$47</c:f>
                <c:numCache>
                  <c:formatCode>General</c:formatCode>
                  <c:ptCount val="5"/>
                  <c:pt idx="0">
                    <c:v>0.348648211056365</c:v>
                  </c:pt>
                  <c:pt idx="1">
                    <c:v>2.580538966721603</c:v>
                  </c:pt>
                  <c:pt idx="2">
                    <c:v>0.833193865835267</c:v>
                  </c:pt>
                  <c:pt idx="3">
                    <c:v>0.522255202046045</c:v>
                  </c:pt>
                  <c:pt idx="4">
                    <c:v>3.670861817775554</c:v>
                  </c:pt>
                </c:numCache>
              </c:numRef>
            </c:plus>
            <c:minus>
              <c:numRef>
                <c:f>dimethylglycine!$C$43:$C$47</c:f>
                <c:numCache>
                  <c:formatCode>General</c:formatCode>
                  <c:ptCount val="5"/>
                  <c:pt idx="0">
                    <c:v>0.348648211056365</c:v>
                  </c:pt>
                  <c:pt idx="1">
                    <c:v>2.580538966721603</c:v>
                  </c:pt>
                  <c:pt idx="2">
                    <c:v>0.833193865835267</c:v>
                  </c:pt>
                  <c:pt idx="3">
                    <c:v>0.522255202046045</c:v>
                  </c:pt>
                  <c:pt idx="4">
                    <c:v>3.670861817775554</c:v>
                  </c:pt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dimethylglycine!$C$79:$C$84</c:f>
              <c:numCache>
                <c:formatCode>0</c:formatCode>
                <c:ptCount val="6"/>
                <c:pt idx="0">
                  <c:v>99.7556637264624</c:v>
                </c:pt>
                <c:pt idx="1">
                  <c:v>99.1480643430494</c:v>
                </c:pt>
                <c:pt idx="2">
                  <c:v>98.94340785051358</c:v>
                </c:pt>
                <c:pt idx="3">
                  <c:v>98.28668082067517</c:v>
                </c:pt>
                <c:pt idx="4">
                  <c:v>96.21317793351676</c:v>
                </c:pt>
                <c:pt idx="5" formatCode="General">
                  <c:v>95.13005998056578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dimethylglycine!$V$33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dimethylglycine!$V$41:$V$45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dimethylglycine!$V$41:$V$45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dimethylglycine!$B$34:$B$39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dimethylglycine!$V$79:$V$84</c:f>
              <c:numCache>
                <c:formatCode>0</c:formatCode>
                <c:ptCount val="6"/>
                <c:pt idx="0">
                  <c:v>0.244336273537606</c:v>
                </c:pt>
                <c:pt idx="1">
                  <c:v>0.851935656950607</c:v>
                </c:pt>
                <c:pt idx="2">
                  <c:v>1.056592149486433</c:v>
                </c:pt>
                <c:pt idx="3">
                  <c:v>1.713319179324821</c:v>
                </c:pt>
                <c:pt idx="4">
                  <c:v>3.786822066483248</c:v>
                </c:pt>
                <c:pt idx="5">
                  <c:v>4.869940019434208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23496"/>
        <c:axId val="-2078617912"/>
      </c:scatterChart>
      <c:valAx>
        <c:axId val="-207862349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8617912"/>
        <c:crosses val="autoZero"/>
        <c:crossBetween val="midCat"/>
      </c:valAx>
      <c:valAx>
        <c:axId val="-207861791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86234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dGMP!$C$33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dGMP!$C$43:$C$48</c:f>
                <c:numCache>
                  <c:formatCode>General</c:formatCode>
                  <c:ptCount val="6"/>
                  <c:pt idx="0">
                    <c:v>1.108084100663841</c:v>
                  </c:pt>
                  <c:pt idx="1">
                    <c:v>1.433032409130796</c:v>
                  </c:pt>
                  <c:pt idx="2">
                    <c:v>0.58456304614697</c:v>
                  </c:pt>
                  <c:pt idx="3">
                    <c:v>0.530487443269359</c:v>
                  </c:pt>
                  <c:pt idx="4">
                    <c:v>1.573945513428971</c:v>
                  </c:pt>
                  <c:pt idx="5">
                    <c:v>3.338940479741671</c:v>
                  </c:pt>
                </c:numCache>
              </c:numRef>
            </c:plus>
            <c:minus>
              <c:numRef>
                <c:f>dGMP!$C$43:$C$48</c:f>
                <c:numCache>
                  <c:formatCode>General</c:formatCode>
                  <c:ptCount val="6"/>
                  <c:pt idx="0">
                    <c:v>1.108084100663841</c:v>
                  </c:pt>
                  <c:pt idx="1">
                    <c:v>1.433032409130796</c:v>
                  </c:pt>
                  <c:pt idx="2">
                    <c:v>0.58456304614697</c:v>
                  </c:pt>
                  <c:pt idx="3">
                    <c:v>0.530487443269359</c:v>
                  </c:pt>
                  <c:pt idx="4">
                    <c:v>1.573945513428971</c:v>
                  </c:pt>
                  <c:pt idx="5">
                    <c:v>3.338940479741671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dGMP!$C$34:$C$39</c:f>
              <c:numCache>
                <c:formatCode>0</c:formatCode>
                <c:ptCount val="6"/>
                <c:pt idx="0">
                  <c:v>92.04074416935187</c:v>
                </c:pt>
                <c:pt idx="1">
                  <c:v>98.13429923261523</c:v>
                </c:pt>
                <c:pt idx="2">
                  <c:v>90.90881513469219</c:v>
                </c:pt>
                <c:pt idx="3">
                  <c:v>91.38945462028222</c:v>
                </c:pt>
                <c:pt idx="4">
                  <c:v>94.55958068317545</c:v>
                </c:pt>
                <c:pt idx="5" formatCode="General">
                  <c:v>96.9708596643688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dGMP!$D$33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dGMP!$D$43:$D$48</c:f>
                <c:numCache>
                  <c:formatCode>General</c:formatCode>
                  <c:ptCount val="6"/>
                  <c:pt idx="0">
                    <c:v>1.108084100663836</c:v>
                  </c:pt>
                  <c:pt idx="1">
                    <c:v>1.433032409130794</c:v>
                  </c:pt>
                  <c:pt idx="2">
                    <c:v>0.584563046146971</c:v>
                  </c:pt>
                  <c:pt idx="3">
                    <c:v>0.530487443269353</c:v>
                  </c:pt>
                  <c:pt idx="4">
                    <c:v>1.573945513428967</c:v>
                  </c:pt>
                  <c:pt idx="5">
                    <c:v>3.338940479741664</c:v>
                  </c:pt>
                </c:numCache>
              </c:numRef>
            </c:plus>
            <c:minus>
              <c:numRef>
                <c:f>dGMP!$D$43:$D$48</c:f>
                <c:numCache>
                  <c:formatCode>General</c:formatCode>
                  <c:ptCount val="6"/>
                  <c:pt idx="0">
                    <c:v>1.108084100663836</c:v>
                  </c:pt>
                  <c:pt idx="1">
                    <c:v>1.433032409130794</c:v>
                  </c:pt>
                  <c:pt idx="2">
                    <c:v>0.584563046146971</c:v>
                  </c:pt>
                  <c:pt idx="3">
                    <c:v>0.530487443269353</c:v>
                  </c:pt>
                  <c:pt idx="4">
                    <c:v>1.573945513428967</c:v>
                  </c:pt>
                  <c:pt idx="5">
                    <c:v>3.338940479741664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dGMP!$D$34:$D$39</c:f>
              <c:numCache>
                <c:formatCode>0</c:formatCode>
                <c:ptCount val="6"/>
                <c:pt idx="0">
                  <c:v>7.95925583064813</c:v>
                </c:pt>
                <c:pt idx="1">
                  <c:v>1.865700767384754</c:v>
                </c:pt>
                <c:pt idx="2">
                  <c:v>9.091184865307807</c:v>
                </c:pt>
                <c:pt idx="3">
                  <c:v>8.61054537971776</c:v>
                </c:pt>
                <c:pt idx="4">
                  <c:v>5.440419316824544</c:v>
                </c:pt>
                <c:pt idx="5" formatCode="General">
                  <c:v>3.029140335631218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dGMP!$E$33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dGMP!$E$43:$E$48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dGMP!$E$43:$E$48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dGMP!$E$34:$E$39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dGMP!$F$33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dGMP!$F$43:$F$48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dGMP!$F$43:$F$48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dGMP!$G$33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dGMP!$G$43:$G$48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dGMP!$G$43:$G$48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dGMP!$H$33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dGMP!$H$43:$H$47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dGMP!$I$33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dGMP!$J$33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dGMP!$K$33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dGMP!$L$33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dGMP!$M$33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dGMP!$N$33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dGMP!$O$33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dGMP!$P$33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dGMP!$Q$33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dGMP!$R$33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dGMP!$S$33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20872"/>
        <c:axId val="-2078935800"/>
      </c:scatterChart>
      <c:valAx>
        <c:axId val="-207892087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8935800"/>
        <c:crosses val="autoZero"/>
        <c:crossBetween val="midCat"/>
      </c:valAx>
      <c:valAx>
        <c:axId val="-207893580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89208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glutamate!$A$51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glutamate!$B$52:$F$52</c:f>
                <c:numCache>
                  <c:formatCode>General</c:formatCode>
                  <c:ptCount val="5"/>
                  <c:pt idx="0">
                    <c:v>0.0256180896938924</c:v>
                  </c:pt>
                  <c:pt idx="1">
                    <c:v>0.275567804432516</c:v>
                  </c:pt>
                  <c:pt idx="2">
                    <c:v>0.143274110525854</c:v>
                  </c:pt>
                  <c:pt idx="3">
                    <c:v>0.21895466861814</c:v>
                  </c:pt>
                  <c:pt idx="4">
                    <c:v>0.498077720293647</c:v>
                  </c:pt>
                </c:numCache>
              </c:numRef>
            </c:plus>
            <c:minus>
              <c:numRef>
                <c:f>glutamate!$B$52:$F$52</c:f>
                <c:numCache>
                  <c:formatCode>General</c:formatCode>
                  <c:ptCount val="5"/>
                  <c:pt idx="0">
                    <c:v>0.0256180896938924</c:v>
                  </c:pt>
                  <c:pt idx="1">
                    <c:v>0.275567804432516</c:v>
                  </c:pt>
                  <c:pt idx="2">
                    <c:v>0.143274110525854</c:v>
                  </c:pt>
                  <c:pt idx="3">
                    <c:v>0.21895466861814</c:v>
                  </c:pt>
                  <c:pt idx="4">
                    <c:v>0.498077720293647</c:v>
                  </c:pt>
                </c:numCache>
              </c:numRef>
            </c:minus>
          </c:errBars>
          <c:cat>
            <c:strRef>
              <c:f>glutamate!$B$50:$F$50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glutamate!$B$51:$F$51</c:f>
              <c:numCache>
                <c:formatCode>General</c:formatCode>
                <c:ptCount val="5"/>
                <c:pt idx="0">
                  <c:v>0.619380657590566</c:v>
                </c:pt>
                <c:pt idx="1">
                  <c:v>0.891960203402234</c:v>
                </c:pt>
                <c:pt idx="2">
                  <c:v>1.012235463447065</c:v>
                </c:pt>
                <c:pt idx="3">
                  <c:v>1.141619768011532</c:v>
                </c:pt>
                <c:pt idx="4">
                  <c:v>1.432736182975283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135784"/>
        <c:axId val="1763957848"/>
      </c:barChart>
      <c:catAx>
        <c:axId val="176413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763957848"/>
        <c:crosses val="autoZero"/>
        <c:auto val="1"/>
        <c:lblAlgn val="ctr"/>
        <c:lblOffset val="0"/>
        <c:noMultiLvlLbl val="0"/>
      </c:catAx>
      <c:valAx>
        <c:axId val="176395784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641357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uridine!$A$51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uridine!$B$52:$F$52</c:f>
                <c:numCache>
                  <c:formatCode>General</c:formatCode>
                  <c:ptCount val="5"/>
                  <c:pt idx="0">
                    <c:v>0.200966217741815</c:v>
                  </c:pt>
                  <c:pt idx="1">
                    <c:v>0.246172190226915</c:v>
                  </c:pt>
                  <c:pt idx="2">
                    <c:v>0.186481637885459</c:v>
                  </c:pt>
                  <c:pt idx="3">
                    <c:v>0.441481225068748</c:v>
                  </c:pt>
                  <c:pt idx="4">
                    <c:v>0.47812047362023</c:v>
                  </c:pt>
                </c:numCache>
              </c:numRef>
            </c:plus>
            <c:minus>
              <c:numRef>
                <c:f>uridine!$B$52:$F$52</c:f>
                <c:numCache>
                  <c:formatCode>General</c:formatCode>
                  <c:ptCount val="5"/>
                  <c:pt idx="0">
                    <c:v>0.200966217741815</c:v>
                  </c:pt>
                  <c:pt idx="1">
                    <c:v>0.246172190226915</c:v>
                  </c:pt>
                  <c:pt idx="2">
                    <c:v>0.186481637885459</c:v>
                  </c:pt>
                  <c:pt idx="3">
                    <c:v>0.441481225068748</c:v>
                  </c:pt>
                  <c:pt idx="4">
                    <c:v>0.47812047362023</c:v>
                  </c:pt>
                </c:numCache>
              </c:numRef>
            </c:minus>
          </c:errBars>
          <c:cat>
            <c:strRef>
              <c:f>uridine!$B$50:$F$50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uridine!$B$51:$F$51</c:f>
              <c:numCache>
                <c:formatCode>General</c:formatCode>
                <c:ptCount val="5"/>
                <c:pt idx="0">
                  <c:v>0.880234856580418</c:v>
                </c:pt>
                <c:pt idx="1">
                  <c:v>0.833276956306287</c:v>
                </c:pt>
                <c:pt idx="2">
                  <c:v>0.74934358455091</c:v>
                </c:pt>
                <c:pt idx="3">
                  <c:v>0.945754281719372</c:v>
                </c:pt>
                <c:pt idx="4">
                  <c:v>1.048314785320711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376264"/>
        <c:axId val="-2095228968"/>
      </c:barChart>
      <c:catAx>
        <c:axId val="176437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-2095228968"/>
        <c:crosses val="autoZero"/>
        <c:auto val="1"/>
        <c:lblAlgn val="ctr"/>
        <c:lblOffset val="0"/>
        <c:noMultiLvlLbl val="0"/>
      </c:catAx>
      <c:valAx>
        <c:axId val="-209522896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643762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dGMP!$A$51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dGMP!$B$52:$F$52</c:f>
                <c:numCache>
                  <c:formatCode>General</c:formatCode>
                  <c:ptCount val="5"/>
                  <c:pt idx="0">
                    <c:v>0.143002197371408</c:v>
                  </c:pt>
                  <c:pt idx="1">
                    <c:v>0.242325538167379</c:v>
                  </c:pt>
                  <c:pt idx="2">
                    <c:v>0.345686406191828</c:v>
                  </c:pt>
                  <c:pt idx="3">
                    <c:v>0.425681515826793</c:v>
                  </c:pt>
                  <c:pt idx="4">
                    <c:v>0.38467031797985</c:v>
                  </c:pt>
                </c:numCache>
              </c:numRef>
            </c:plus>
            <c:minus>
              <c:numRef>
                <c:f>dGMP!$B$52:$F$52</c:f>
                <c:numCache>
                  <c:formatCode>General</c:formatCode>
                  <c:ptCount val="5"/>
                  <c:pt idx="0">
                    <c:v>0.143002197371408</c:v>
                  </c:pt>
                  <c:pt idx="1">
                    <c:v>0.242325538167379</c:v>
                  </c:pt>
                  <c:pt idx="2">
                    <c:v>0.345686406191828</c:v>
                  </c:pt>
                  <c:pt idx="3">
                    <c:v>0.425681515826793</c:v>
                  </c:pt>
                  <c:pt idx="4">
                    <c:v>0.38467031797985</c:v>
                  </c:pt>
                </c:numCache>
              </c:numRef>
            </c:minus>
          </c:errBars>
          <c:cat>
            <c:strRef>
              <c:f>dGMP!$B$50:$F$50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dGMP!$B$51:$F$51</c:f>
              <c:numCache>
                <c:formatCode>General</c:formatCode>
                <c:ptCount val="5"/>
                <c:pt idx="0">
                  <c:v>1.103542786794155</c:v>
                </c:pt>
                <c:pt idx="1">
                  <c:v>0.769789721361179</c:v>
                </c:pt>
                <c:pt idx="2">
                  <c:v>1.215444346929656</c:v>
                </c:pt>
                <c:pt idx="3">
                  <c:v>1.271574448586225</c:v>
                </c:pt>
                <c:pt idx="4">
                  <c:v>1.209883874962004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724744"/>
        <c:axId val="-2078702888"/>
      </c:barChart>
      <c:catAx>
        <c:axId val="-207872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-2078702888"/>
        <c:crosses val="autoZero"/>
        <c:auto val="1"/>
        <c:lblAlgn val="ctr"/>
        <c:lblOffset val="0"/>
        <c:noMultiLvlLbl val="0"/>
      </c:catAx>
      <c:valAx>
        <c:axId val="-207870288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8724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dGMP!$C$33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dGMP!$C$43:$C$47</c:f>
                <c:numCache>
                  <c:formatCode>General</c:formatCode>
                  <c:ptCount val="5"/>
                  <c:pt idx="0">
                    <c:v>1.108084100663841</c:v>
                  </c:pt>
                  <c:pt idx="1">
                    <c:v>1.433032409130796</c:v>
                  </c:pt>
                  <c:pt idx="2">
                    <c:v>0.58456304614697</c:v>
                  </c:pt>
                  <c:pt idx="3">
                    <c:v>0.530487443269359</c:v>
                  </c:pt>
                  <c:pt idx="4">
                    <c:v>1.573945513428971</c:v>
                  </c:pt>
                </c:numCache>
              </c:numRef>
            </c:plus>
            <c:minus>
              <c:numRef>
                <c:f>dGMP!$C$43:$C$47</c:f>
                <c:numCache>
                  <c:formatCode>General</c:formatCode>
                  <c:ptCount val="5"/>
                  <c:pt idx="0">
                    <c:v>1.108084100663841</c:v>
                  </c:pt>
                  <c:pt idx="1">
                    <c:v>1.433032409130796</c:v>
                  </c:pt>
                  <c:pt idx="2">
                    <c:v>0.58456304614697</c:v>
                  </c:pt>
                  <c:pt idx="3">
                    <c:v>0.530487443269359</c:v>
                  </c:pt>
                  <c:pt idx="4">
                    <c:v>1.573945513428971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dGMP!$C$34:$C$39</c:f>
              <c:numCache>
                <c:formatCode>0</c:formatCode>
                <c:ptCount val="6"/>
                <c:pt idx="0">
                  <c:v>92.04074416935187</c:v>
                </c:pt>
                <c:pt idx="1">
                  <c:v>98.13429923261523</c:v>
                </c:pt>
                <c:pt idx="2">
                  <c:v>90.90881513469219</c:v>
                </c:pt>
                <c:pt idx="3">
                  <c:v>91.38945462028222</c:v>
                </c:pt>
                <c:pt idx="4">
                  <c:v>94.55958068317545</c:v>
                </c:pt>
                <c:pt idx="5" formatCode="General">
                  <c:v>96.9708596643688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dGMP!$V$33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dGMP!$V$41:$V$45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dGMP!$V$34:$V$39</c:f>
              <c:numCache>
                <c:formatCode>0</c:formatCode>
                <c:ptCount val="6"/>
                <c:pt idx="0">
                  <c:v>7.95925583064813</c:v>
                </c:pt>
                <c:pt idx="1">
                  <c:v>1.865700767384754</c:v>
                </c:pt>
                <c:pt idx="2">
                  <c:v>9.091184865307807</c:v>
                </c:pt>
                <c:pt idx="3">
                  <c:v>8.61054537971776</c:v>
                </c:pt>
                <c:pt idx="4">
                  <c:v>5.440419316824544</c:v>
                </c:pt>
                <c:pt idx="5">
                  <c:v>3.029140335631218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85336"/>
        <c:axId val="-2079293080"/>
      </c:scatterChart>
      <c:valAx>
        <c:axId val="-207928533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9293080"/>
        <c:crosses val="autoZero"/>
        <c:crossBetween val="midCat"/>
      </c:valAx>
      <c:valAx>
        <c:axId val="-207929308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92853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dGMP!$C$56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dGMP!$C$65:$C$70</c:f>
                <c:numCache>
                  <c:formatCode>General</c:formatCode>
                  <c:ptCount val="6"/>
                  <c:pt idx="0">
                    <c:v>3.938533795463436</c:v>
                  </c:pt>
                  <c:pt idx="1">
                    <c:v>3.294041010912957</c:v>
                  </c:pt>
                  <c:pt idx="2">
                    <c:v>0.330663825973255</c:v>
                  </c:pt>
                  <c:pt idx="3">
                    <c:v>1.409004690535344</c:v>
                  </c:pt>
                  <c:pt idx="4">
                    <c:v>0.544221149679095</c:v>
                  </c:pt>
                  <c:pt idx="5">
                    <c:v>3.06206906981845</c:v>
                  </c:pt>
                </c:numCache>
              </c:numRef>
            </c:plus>
            <c:minus>
              <c:numRef>
                <c:f>dGMP!$C$65:$C$70</c:f>
                <c:numCache>
                  <c:formatCode>General</c:formatCode>
                  <c:ptCount val="6"/>
                  <c:pt idx="0">
                    <c:v>3.938533795463436</c:v>
                  </c:pt>
                  <c:pt idx="1">
                    <c:v>3.294041010912957</c:v>
                  </c:pt>
                  <c:pt idx="2">
                    <c:v>0.330663825973255</c:v>
                  </c:pt>
                  <c:pt idx="3">
                    <c:v>1.409004690535344</c:v>
                  </c:pt>
                  <c:pt idx="4">
                    <c:v>0.544221149679095</c:v>
                  </c:pt>
                  <c:pt idx="5">
                    <c:v>3.06206906981845</c:v>
                  </c:pt>
                </c:numCache>
              </c:numRef>
            </c:minus>
          </c:errBars>
          <c:xVal>
            <c:numRef>
              <c:f>dGMP!$B$57:$B$62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dGMP!$C$57:$C$62</c:f>
              <c:numCache>
                <c:formatCode>0</c:formatCode>
                <c:ptCount val="6"/>
                <c:pt idx="0">
                  <c:v>97.17721067072716</c:v>
                </c:pt>
                <c:pt idx="1">
                  <c:v>93.5280916151936</c:v>
                </c:pt>
                <c:pt idx="2">
                  <c:v>91.17509906886355</c:v>
                </c:pt>
                <c:pt idx="3">
                  <c:v>98.27439451835272</c:v>
                </c:pt>
                <c:pt idx="4">
                  <c:v>98.61833767976425</c:v>
                </c:pt>
                <c:pt idx="5" formatCode="General">
                  <c:v>96.87181891607676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dGMP!$D$56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dGMP!$D$65:$D$70</c:f>
                <c:numCache>
                  <c:formatCode>General</c:formatCode>
                  <c:ptCount val="6"/>
                  <c:pt idx="0">
                    <c:v>3.938533795463428</c:v>
                  </c:pt>
                  <c:pt idx="1">
                    <c:v>3.294041010912963</c:v>
                  </c:pt>
                  <c:pt idx="2">
                    <c:v>0.330663825973257</c:v>
                  </c:pt>
                  <c:pt idx="3">
                    <c:v>1.409004690535344</c:v>
                  </c:pt>
                  <c:pt idx="4">
                    <c:v>0.544221149679099</c:v>
                  </c:pt>
                  <c:pt idx="5">
                    <c:v>3.062069069818445</c:v>
                  </c:pt>
                </c:numCache>
              </c:numRef>
            </c:plus>
            <c:minus>
              <c:numRef>
                <c:f>dGMP!$D$65:$D$70</c:f>
                <c:numCache>
                  <c:formatCode>General</c:formatCode>
                  <c:ptCount val="6"/>
                  <c:pt idx="0">
                    <c:v>3.938533795463428</c:v>
                  </c:pt>
                  <c:pt idx="1">
                    <c:v>3.294041010912963</c:v>
                  </c:pt>
                  <c:pt idx="2">
                    <c:v>0.330663825973257</c:v>
                  </c:pt>
                  <c:pt idx="3">
                    <c:v>1.409004690535344</c:v>
                  </c:pt>
                  <c:pt idx="4">
                    <c:v>0.544221149679099</c:v>
                  </c:pt>
                  <c:pt idx="5">
                    <c:v>3.062069069818445</c:v>
                  </c:pt>
                </c:numCache>
              </c:numRef>
            </c:minus>
          </c:errBars>
          <c:xVal>
            <c:numRef>
              <c:f>dGMP!$B$57:$B$62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dGMP!$D$57:$D$62</c:f>
              <c:numCache>
                <c:formatCode>0</c:formatCode>
                <c:ptCount val="6"/>
                <c:pt idx="0">
                  <c:v>2.822789329272838</c:v>
                </c:pt>
                <c:pt idx="1">
                  <c:v>6.471908384806407</c:v>
                </c:pt>
                <c:pt idx="2">
                  <c:v>8.82490093113644</c:v>
                </c:pt>
                <c:pt idx="3">
                  <c:v>1.725605481647274</c:v>
                </c:pt>
                <c:pt idx="4">
                  <c:v>1.381662320235736</c:v>
                </c:pt>
                <c:pt idx="5" formatCode="General">
                  <c:v>3.128181083923208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dGMP!$E$56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dGMP!$E$65:$E$70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dGMP!$E$65:$E$70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dGMP!$B$57:$B$62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dGMP!$E$57:$E$62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dGMP!$F$56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dGMP!$F$65:$F$70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dGMP!$F$65:$F$70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dGMP!$B$57:$B$62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dGMP!$G$33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dGMP!$G$65:$G$70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dGMP!$G$65:$G$70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dGMP!$H$33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dGMP!$H$43:$H$47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dGMP!$I$33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dGMP!$J$33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dGMP!$K$33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dGMP!$L$33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dGMP!$M$33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dGMP!$N$33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dGMP!$O$33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dGMP!$P$33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dGMP!$Q$33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dGMP!$R$33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dGMP!$S$33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744328"/>
        <c:axId val="2116749976"/>
      </c:scatterChart>
      <c:valAx>
        <c:axId val="211674432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6749976"/>
        <c:crosses val="autoZero"/>
        <c:crossBetween val="midCat"/>
      </c:valAx>
      <c:valAx>
        <c:axId val="211674997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167443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dGMP!$C$33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dGMP!$C$87:$C$92</c:f>
                <c:numCache>
                  <c:formatCode>General</c:formatCode>
                  <c:ptCount val="6"/>
                  <c:pt idx="0">
                    <c:v>0.628514889605338</c:v>
                  </c:pt>
                  <c:pt idx="1">
                    <c:v>2.282938877248188</c:v>
                  </c:pt>
                  <c:pt idx="2">
                    <c:v>0.640873015322702</c:v>
                  </c:pt>
                  <c:pt idx="3">
                    <c:v>3.516896986594816</c:v>
                  </c:pt>
                  <c:pt idx="4">
                    <c:v>2.775503151484993</c:v>
                  </c:pt>
                  <c:pt idx="5">
                    <c:v>4.004076039619248</c:v>
                  </c:pt>
                </c:numCache>
              </c:numRef>
            </c:plus>
            <c:minus>
              <c:numRef>
                <c:f>dGMP!$C$87:$C$92</c:f>
                <c:numCache>
                  <c:formatCode>General</c:formatCode>
                  <c:ptCount val="6"/>
                  <c:pt idx="0">
                    <c:v>0.628514889605338</c:v>
                  </c:pt>
                  <c:pt idx="1">
                    <c:v>2.282938877248188</c:v>
                  </c:pt>
                  <c:pt idx="2">
                    <c:v>0.640873015322702</c:v>
                  </c:pt>
                  <c:pt idx="3">
                    <c:v>3.516896986594816</c:v>
                  </c:pt>
                  <c:pt idx="4">
                    <c:v>2.775503151484993</c:v>
                  </c:pt>
                  <c:pt idx="5">
                    <c:v>4.004076039619248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dGMP!$C$79:$C$84</c:f>
              <c:numCache>
                <c:formatCode>0</c:formatCode>
                <c:ptCount val="6"/>
                <c:pt idx="0">
                  <c:v>92.11790749217563</c:v>
                </c:pt>
                <c:pt idx="1">
                  <c:v>93.5981730807412</c:v>
                </c:pt>
                <c:pt idx="2">
                  <c:v>91.5709475579192</c:v>
                </c:pt>
                <c:pt idx="3">
                  <c:v>94.32678212918856</c:v>
                </c:pt>
                <c:pt idx="4">
                  <c:v>96.73887679420345</c:v>
                </c:pt>
                <c:pt idx="5" formatCode="General">
                  <c:v>97.14772375387067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dGMP!$D$33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dGMP!$D$87:$D$92</c:f>
                <c:numCache>
                  <c:formatCode>General</c:formatCode>
                  <c:ptCount val="6"/>
                  <c:pt idx="0">
                    <c:v>0.628514889605338</c:v>
                  </c:pt>
                  <c:pt idx="1">
                    <c:v>2.282938877248184</c:v>
                  </c:pt>
                  <c:pt idx="2">
                    <c:v>0.640873015322702</c:v>
                  </c:pt>
                  <c:pt idx="3">
                    <c:v>3.516896986594823</c:v>
                  </c:pt>
                  <c:pt idx="4">
                    <c:v>2.775503151484993</c:v>
                  </c:pt>
                  <c:pt idx="5">
                    <c:v>4.004076039619249</c:v>
                  </c:pt>
                </c:numCache>
              </c:numRef>
            </c:plus>
            <c:minus>
              <c:numRef>
                <c:f>dGMP!$D$87:$D$92</c:f>
                <c:numCache>
                  <c:formatCode>General</c:formatCode>
                  <c:ptCount val="6"/>
                  <c:pt idx="0">
                    <c:v>0.628514889605338</c:v>
                  </c:pt>
                  <c:pt idx="1">
                    <c:v>2.282938877248184</c:v>
                  </c:pt>
                  <c:pt idx="2">
                    <c:v>0.640873015322702</c:v>
                  </c:pt>
                  <c:pt idx="3">
                    <c:v>3.516896986594823</c:v>
                  </c:pt>
                  <c:pt idx="4">
                    <c:v>2.775503151484993</c:v>
                  </c:pt>
                  <c:pt idx="5">
                    <c:v>4.004076039619249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dGMP!$D$79:$D$84</c:f>
              <c:numCache>
                <c:formatCode>0</c:formatCode>
                <c:ptCount val="6"/>
                <c:pt idx="0">
                  <c:v>7.88209250782437</c:v>
                </c:pt>
                <c:pt idx="1">
                  <c:v>6.401826919258789</c:v>
                </c:pt>
                <c:pt idx="2">
                  <c:v>8.429052442080801</c:v>
                </c:pt>
                <c:pt idx="3">
                  <c:v>5.673217870811454</c:v>
                </c:pt>
                <c:pt idx="4">
                  <c:v>3.261123205796548</c:v>
                </c:pt>
                <c:pt idx="5" formatCode="General">
                  <c:v>2.852276246129323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dGMP!$E$33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dGMP!$E$87:$E$92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dGMP!$E$65:$E$70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dGMP!$E$79:$E$84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dGMP!$F$33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dGMP!$F$87:$F$92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dGMP!$F$87:$F$92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dGMP!$G$33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dGMP!$G$87:$G$92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dGMP!$G$87:$G$92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dGMP!$H$33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dGMP!$H$43:$H$47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dGMP!$I$33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dGMP!$J$33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dGMP!$K$33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dGMP!$L$33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dGMP!$M$33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dGMP!$N$33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dGMP!$O$33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dGMP!$P$33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dGMP!$Q$33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dGMP!$R$33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dGMP!$S$33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dGMP!$S$43:$S$47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82504"/>
        <c:axId val="2116888152"/>
      </c:scatterChart>
      <c:valAx>
        <c:axId val="211688250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6888152"/>
        <c:crosses val="autoZero"/>
        <c:crossBetween val="midCat"/>
      </c:valAx>
      <c:valAx>
        <c:axId val="211688815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168825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dGMP!$A$73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dGMP!$B$74:$F$74</c:f>
                <c:numCache>
                  <c:formatCode>General</c:formatCode>
                  <c:ptCount val="5"/>
                  <c:pt idx="0">
                    <c:v>0.168163590165333</c:v>
                  </c:pt>
                  <c:pt idx="1">
                    <c:v>0.121642574824312</c:v>
                  </c:pt>
                  <c:pt idx="2">
                    <c:v>0.306078561641327</c:v>
                  </c:pt>
                  <c:pt idx="3">
                    <c:v>0.196904255829547</c:v>
                  </c:pt>
                  <c:pt idx="4">
                    <c:v>0.428205638666918</c:v>
                  </c:pt>
                </c:numCache>
              </c:numRef>
            </c:plus>
            <c:minus>
              <c:numRef>
                <c:f>dGMP!$B$74:$F$74</c:f>
                <c:numCache>
                  <c:formatCode>General</c:formatCode>
                  <c:ptCount val="5"/>
                  <c:pt idx="0">
                    <c:v>0.168163590165333</c:v>
                  </c:pt>
                  <c:pt idx="1">
                    <c:v>0.121642574824312</c:v>
                  </c:pt>
                  <c:pt idx="2">
                    <c:v>0.306078561641327</c:v>
                  </c:pt>
                  <c:pt idx="3">
                    <c:v>0.196904255829547</c:v>
                  </c:pt>
                  <c:pt idx="4">
                    <c:v>0.428205638666918</c:v>
                  </c:pt>
                </c:numCache>
              </c:numRef>
            </c:minus>
          </c:errBars>
          <c:cat>
            <c:strRef>
              <c:f>dGMP!$B$50:$F$50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dGMP!$B$73:$F$73</c:f>
              <c:numCache>
                <c:formatCode>General</c:formatCode>
                <c:ptCount val="5"/>
                <c:pt idx="0">
                  <c:v>1.02790695867842</c:v>
                </c:pt>
                <c:pt idx="1">
                  <c:v>0.810083510769767</c:v>
                </c:pt>
                <c:pt idx="2">
                  <c:v>1.32559900649099</c:v>
                </c:pt>
                <c:pt idx="3" formatCode="0.00E+00">
                  <c:v>1.183370465626175</c:v>
                </c:pt>
                <c:pt idx="4">
                  <c:v>1.20584206194289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941784"/>
        <c:axId val="2116945496"/>
      </c:barChart>
      <c:catAx>
        <c:axId val="211694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116945496"/>
        <c:crosses val="autoZero"/>
        <c:auto val="1"/>
        <c:lblAlgn val="ctr"/>
        <c:lblOffset val="0"/>
        <c:noMultiLvlLbl val="0"/>
      </c:catAx>
      <c:valAx>
        <c:axId val="2116945496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169417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dGMP!$A$51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dGMP!$B$96:$F$96</c:f>
                <c:numCache>
                  <c:formatCode>General</c:formatCode>
                  <c:ptCount val="5"/>
                  <c:pt idx="0">
                    <c:v>0.352027442901218</c:v>
                  </c:pt>
                  <c:pt idx="1">
                    <c:v>0.118585007658865</c:v>
                  </c:pt>
                  <c:pt idx="2">
                    <c:v>0.264475527279726</c:v>
                  </c:pt>
                  <c:pt idx="3">
                    <c:v>0.310058600041169</c:v>
                  </c:pt>
                  <c:pt idx="4">
                    <c:v>0.157345330771159</c:v>
                  </c:pt>
                </c:numCache>
              </c:numRef>
            </c:plus>
            <c:minus>
              <c:numRef>
                <c:f>dGMP!$B$96:$F$96</c:f>
                <c:numCache>
                  <c:formatCode>General</c:formatCode>
                  <c:ptCount val="5"/>
                  <c:pt idx="0">
                    <c:v>0.352027442901218</c:v>
                  </c:pt>
                  <c:pt idx="1">
                    <c:v>0.118585007658865</c:v>
                  </c:pt>
                  <c:pt idx="2">
                    <c:v>0.264475527279726</c:v>
                  </c:pt>
                  <c:pt idx="3">
                    <c:v>0.310058600041169</c:v>
                  </c:pt>
                  <c:pt idx="4">
                    <c:v>0.157345330771159</c:v>
                  </c:pt>
                </c:numCache>
              </c:numRef>
            </c:minus>
          </c:errBars>
          <c:cat>
            <c:strRef>
              <c:f>dGMP!$B$50:$F$50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dGMP!$B$95:$F$95</c:f>
              <c:numCache>
                <c:formatCode>General</c:formatCode>
                <c:ptCount val="5"/>
                <c:pt idx="0">
                  <c:v>0.940953485261563</c:v>
                </c:pt>
                <c:pt idx="1">
                  <c:v>0.840398432971911</c:v>
                </c:pt>
                <c:pt idx="2">
                  <c:v>1.1183820316428</c:v>
                </c:pt>
                <c:pt idx="3">
                  <c:v>1.108267162225413</c:v>
                </c:pt>
                <c:pt idx="4" formatCode="0.00E+00">
                  <c:v>1.28298047647045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917400"/>
        <c:axId val="2116920616"/>
      </c:barChart>
      <c:catAx>
        <c:axId val="21169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116920616"/>
        <c:crosses val="autoZero"/>
        <c:auto val="1"/>
        <c:lblAlgn val="ctr"/>
        <c:lblOffset val="0"/>
        <c:noMultiLvlLbl val="0"/>
      </c:catAx>
      <c:valAx>
        <c:axId val="2116920616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169174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dGMP!$C$33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dGMP!$C$43:$C$47</c:f>
                <c:numCache>
                  <c:formatCode>General</c:formatCode>
                  <c:ptCount val="5"/>
                  <c:pt idx="0">
                    <c:v>1.108084100663841</c:v>
                  </c:pt>
                  <c:pt idx="1">
                    <c:v>1.433032409130796</c:v>
                  </c:pt>
                  <c:pt idx="2">
                    <c:v>0.58456304614697</c:v>
                  </c:pt>
                  <c:pt idx="3">
                    <c:v>0.530487443269359</c:v>
                  </c:pt>
                  <c:pt idx="4">
                    <c:v>1.573945513428971</c:v>
                  </c:pt>
                </c:numCache>
              </c:numRef>
            </c:plus>
            <c:minus>
              <c:numRef>
                <c:f>dGMP!$C$43:$C$47</c:f>
                <c:numCache>
                  <c:formatCode>General</c:formatCode>
                  <c:ptCount val="5"/>
                  <c:pt idx="0">
                    <c:v>1.108084100663841</c:v>
                  </c:pt>
                  <c:pt idx="1">
                    <c:v>1.433032409130796</c:v>
                  </c:pt>
                  <c:pt idx="2">
                    <c:v>0.58456304614697</c:v>
                  </c:pt>
                  <c:pt idx="3">
                    <c:v>0.530487443269359</c:v>
                  </c:pt>
                  <c:pt idx="4">
                    <c:v>1.573945513428971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dGMP!$C$57:$C$62</c:f>
              <c:numCache>
                <c:formatCode>0</c:formatCode>
                <c:ptCount val="6"/>
                <c:pt idx="0">
                  <c:v>97.17721067072716</c:v>
                </c:pt>
                <c:pt idx="1">
                  <c:v>93.5280916151936</c:v>
                </c:pt>
                <c:pt idx="2">
                  <c:v>91.17509906886355</c:v>
                </c:pt>
                <c:pt idx="3">
                  <c:v>98.27439451835272</c:v>
                </c:pt>
                <c:pt idx="4">
                  <c:v>98.61833767976425</c:v>
                </c:pt>
                <c:pt idx="5" formatCode="General">
                  <c:v>96.87181891607676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dGMP!$V$33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dGMP!$V$41:$V$45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dGMP!$V$57:$V$62</c:f>
              <c:numCache>
                <c:formatCode>0</c:formatCode>
                <c:ptCount val="6"/>
                <c:pt idx="0">
                  <c:v>2.822789329272838</c:v>
                </c:pt>
                <c:pt idx="1">
                  <c:v>6.471908384806407</c:v>
                </c:pt>
                <c:pt idx="2">
                  <c:v>8.82490093113644</c:v>
                </c:pt>
                <c:pt idx="3">
                  <c:v>1.725605481647274</c:v>
                </c:pt>
                <c:pt idx="4">
                  <c:v>1.381662320235736</c:v>
                </c:pt>
                <c:pt idx="5">
                  <c:v>3.128181083923208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51992"/>
        <c:axId val="2116657672"/>
      </c:scatterChart>
      <c:valAx>
        <c:axId val="211665199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6657672"/>
        <c:crosses val="autoZero"/>
        <c:crossBetween val="midCat"/>
      </c:valAx>
      <c:valAx>
        <c:axId val="211665767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166519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dGMP!$C$33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dGMP!$C$43:$C$47</c:f>
                <c:numCache>
                  <c:formatCode>General</c:formatCode>
                  <c:ptCount val="5"/>
                  <c:pt idx="0">
                    <c:v>1.108084100663841</c:v>
                  </c:pt>
                  <c:pt idx="1">
                    <c:v>1.433032409130796</c:v>
                  </c:pt>
                  <c:pt idx="2">
                    <c:v>0.58456304614697</c:v>
                  </c:pt>
                  <c:pt idx="3">
                    <c:v>0.530487443269359</c:v>
                  </c:pt>
                  <c:pt idx="4">
                    <c:v>1.573945513428971</c:v>
                  </c:pt>
                </c:numCache>
              </c:numRef>
            </c:plus>
            <c:minus>
              <c:numRef>
                <c:f>dGMP!$C$43:$C$47</c:f>
                <c:numCache>
                  <c:formatCode>General</c:formatCode>
                  <c:ptCount val="5"/>
                  <c:pt idx="0">
                    <c:v>1.108084100663841</c:v>
                  </c:pt>
                  <c:pt idx="1">
                    <c:v>1.433032409130796</c:v>
                  </c:pt>
                  <c:pt idx="2">
                    <c:v>0.58456304614697</c:v>
                  </c:pt>
                  <c:pt idx="3">
                    <c:v>0.530487443269359</c:v>
                  </c:pt>
                  <c:pt idx="4">
                    <c:v>1.573945513428971</c:v>
                  </c:pt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dGMP!$C$79:$C$84</c:f>
              <c:numCache>
                <c:formatCode>0</c:formatCode>
                <c:ptCount val="6"/>
                <c:pt idx="0">
                  <c:v>92.11790749217563</c:v>
                </c:pt>
                <c:pt idx="1">
                  <c:v>93.5981730807412</c:v>
                </c:pt>
                <c:pt idx="2">
                  <c:v>91.5709475579192</c:v>
                </c:pt>
                <c:pt idx="3">
                  <c:v>94.32678212918856</c:v>
                </c:pt>
                <c:pt idx="4">
                  <c:v>96.73887679420345</c:v>
                </c:pt>
                <c:pt idx="5" formatCode="General">
                  <c:v>97.14772375387067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dGMP!$V$33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dGMP!$V$41:$V$45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dGMP!$V$41:$V$45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dGMP!$B$34:$B$39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dGMP!$V$79:$V$84</c:f>
              <c:numCache>
                <c:formatCode>0</c:formatCode>
                <c:ptCount val="6"/>
                <c:pt idx="0">
                  <c:v>7.88209250782437</c:v>
                </c:pt>
                <c:pt idx="1">
                  <c:v>6.401826919258789</c:v>
                </c:pt>
                <c:pt idx="2">
                  <c:v>8.429052442080801</c:v>
                </c:pt>
                <c:pt idx="3">
                  <c:v>5.673217870811454</c:v>
                </c:pt>
                <c:pt idx="4">
                  <c:v>3.261123205796548</c:v>
                </c:pt>
                <c:pt idx="5">
                  <c:v>2.852276246129323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97224"/>
        <c:axId val="2116702904"/>
      </c:scatterChart>
      <c:valAx>
        <c:axId val="211669722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6702904"/>
        <c:crosses val="autoZero"/>
        <c:crossBetween val="midCat"/>
      </c:valAx>
      <c:valAx>
        <c:axId val="211670290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166972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deoxyuridine!$C$33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deoxyuridine!$C$43:$C$48</c:f>
                <c:numCache>
                  <c:formatCode>General</c:formatCode>
                  <c:ptCount val="6"/>
                  <c:pt idx="0">
                    <c:v>9.20644464072201</c:v>
                  </c:pt>
                  <c:pt idx="1">
                    <c:v>8.249386561045107</c:v>
                  </c:pt>
                  <c:pt idx="2">
                    <c:v>4.603081878052772</c:v>
                  </c:pt>
                  <c:pt idx="3">
                    <c:v>4.738669902567424</c:v>
                  </c:pt>
                  <c:pt idx="4">
                    <c:v>3.30528179380563</c:v>
                  </c:pt>
                  <c:pt idx="5">
                    <c:v>5.625951169732867</c:v>
                  </c:pt>
                </c:numCache>
              </c:numRef>
            </c:plus>
            <c:minus>
              <c:numRef>
                <c:f>deoxyuridine!$C$43:$C$48</c:f>
                <c:numCache>
                  <c:formatCode>General</c:formatCode>
                  <c:ptCount val="6"/>
                  <c:pt idx="0">
                    <c:v>9.20644464072201</c:v>
                  </c:pt>
                  <c:pt idx="1">
                    <c:v>8.249386561045107</c:v>
                  </c:pt>
                  <c:pt idx="2">
                    <c:v>4.603081878052772</c:v>
                  </c:pt>
                  <c:pt idx="3">
                    <c:v>4.738669902567424</c:v>
                  </c:pt>
                  <c:pt idx="4">
                    <c:v>3.30528179380563</c:v>
                  </c:pt>
                  <c:pt idx="5">
                    <c:v>5.625951169732867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deoxyuridine!$C$34:$C$39</c:f>
              <c:numCache>
                <c:formatCode>0</c:formatCode>
                <c:ptCount val="6"/>
                <c:pt idx="0">
                  <c:v>68.11556350222378</c:v>
                </c:pt>
                <c:pt idx="1">
                  <c:v>52.32141589216576</c:v>
                </c:pt>
                <c:pt idx="2">
                  <c:v>67.9792780212891</c:v>
                </c:pt>
                <c:pt idx="3">
                  <c:v>87.4719158457085</c:v>
                </c:pt>
                <c:pt idx="4">
                  <c:v>87.8471684008524</c:v>
                </c:pt>
                <c:pt idx="5" formatCode="General">
                  <c:v>78.88861498189935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deoxyuridine!$D$33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deoxyuridine!$D$43:$D$48</c:f>
                <c:numCache>
                  <c:formatCode>General</c:formatCode>
                  <c:ptCount val="6"/>
                  <c:pt idx="0">
                    <c:v>9.206444640721935</c:v>
                  </c:pt>
                  <c:pt idx="1">
                    <c:v>8.249386561045107</c:v>
                  </c:pt>
                  <c:pt idx="2">
                    <c:v>4.603081878052746</c:v>
                  </c:pt>
                  <c:pt idx="3">
                    <c:v>4.738669902567424</c:v>
                  </c:pt>
                  <c:pt idx="4">
                    <c:v>3.305281793805637</c:v>
                  </c:pt>
                  <c:pt idx="5">
                    <c:v>5.625951169732866</c:v>
                  </c:pt>
                </c:numCache>
              </c:numRef>
            </c:plus>
            <c:minus>
              <c:numRef>
                <c:f>deoxyuridine!$D$43:$D$48</c:f>
                <c:numCache>
                  <c:formatCode>General</c:formatCode>
                  <c:ptCount val="6"/>
                  <c:pt idx="0">
                    <c:v>9.206444640721935</c:v>
                  </c:pt>
                  <c:pt idx="1">
                    <c:v>8.249386561045107</c:v>
                  </c:pt>
                  <c:pt idx="2">
                    <c:v>4.603081878052746</c:v>
                  </c:pt>
                  <c:pt idx="3">
                    <c:v>4.738669902567424</c:v>
                  </c:pt>
                  <c:pt idx="4">
                    <c:v>3.305281793805637</c:v>
                  </c:pt>
                  <c:pt idx="5">
                    <c:v>5.625951169732866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deoxyuridine!$D$34:$D$39</c:f>
              <c:numCache>
                <c:formatCode>0</c:formatCode>
                <c:ptCount val="6"/>
                <c:pt idx="0">
                  <c:v>31.88443649777622</c:v>
                </c:pt>
                <c:pt idx="1">
                  <c:v>47.67858410783423</c:v>
                </c:pt>
                <c:pt idx="2">
                  <c:v>32.02072197871088</c:v>
                </c:pt>
                <c:pt idx="3">
                  <c:v>12.52808415429149</c:v>
                </c:pt>
                <c:pt idx="4">
                  <c:v>12.15283159914761</c:v>
                </c:pt>
                <c:pt idx="5" formatCode="General">
                  <c:v>21.11138501810065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deoxyuridine!$E$33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deoxyuridine!$E$43:$E$48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deoxyuridine!$E$43:$E$48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deoxyuridine!$E$34:$E$39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deoxyuridine!$F$33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deoxyuridine!$F$43:$F$48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deoxyuridine!$F$43:$F$48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deoxyuridine!$G$33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deoxyuridine!$G$43:$G$48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deoxyuridine!$G$43:$G$48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deoxyuridine!$H$33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deoxyuridine!$H$43:$H$47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deoxyuridine!$I$33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deoxyuridine!$J$33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deoxyuridine!$K$33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deoxyuridine!$L$33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deoxyuridine!$M$33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deoxyuridine!$N$33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deoxyuridine!$O$33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deoxyuridine!$P$33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deoxyuridine!$Q$33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deoxyuridine!$R$33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deoxyuridine!$S$33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82232"/>
        <c:axId val="2116387912"/>
      </c:scatterChart>
      <c:valAx>
        <c:axId val="211638223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6387912"/>
        <c:crosses val="autoZero"/>
        <c:crossBetween val="midCat"/>
      </c:valAx>
      <c:valAx>
        <c:axId val="211638791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163822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deoxyuridine!$A$51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deoxyuridine!$B$52:$F$52</c:f>
                <c:numCache>
                  <c:formatCode>General</c:formatCode>
                  <c:ptCount val="5"/>
                  <c:pt idx="0">
                    <c:v>0.165370081624099</c:v>
                  </c:pt>
                  <c:pt idx="1">
                    <c:v>0.294419909740226</c:v>
                  </c:pt>
                  <c:pt idx="2">
                    <c:v>0.0426878077217507</c:v>
                  </c:pt>
                  <c:pt idx="3">
                    <c:v>0.172773674596974</c:v>
                  </c:pt>
                  <c:pt idx="4">
                    <c:v>0.230483538697336</c:v>
                  </c:pt>
                </c:numCache>
              </c:numRef>
            </c:plus>
            <c:minus>
              <c:numRef>
                <c:f>deoxyuridine!$B$52:$F$52</c:f>
                <c:numCache>
                  <c:formatCode>General</c:formatCode>
                  <c:ptCount val="5"/>
                  <c:pt idx="0">
                    <c:v>0.165370081624099</c:v>
                  </c:pt>
                  <c:pt idx="1">
                    <c:v>0.294419909740226</c:v>
                  </c:pt>
                  <c:pt idx="2">
                    <c:v>0.0426878077217507</c:v>
                  </c:pt>
                  <c:pt idx="3">
                    <c:v>0.172773674596974</c:v>
                  </c:pt>
                  <c:pt idx="4">
                    <c:v>0.230483538697336</c:v>
                  </c:pt>
                </c:numCache>
              </c:numRef>
            </c:minus>
          </c:errBars>
          <c:cat>
            <c:strRef>
              <c:f>deoxyuridine!$B$50:$F$50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deoxyuridine!$B$51:$F$51</c:f>
              <c:numCache>
                <c:formatCode>General</c:formatCode>
                <c:ptCount val="5"/>
                <c:pt idx="0">
                  <c:v>0.474299427205684</c:v>
                </c:pt>
                <c:pt idx="1">
                  <c:v>0.752165379882619</c:v>
                </c:pt>
                <c:pt idx="2">
                  <c:v>0.418144975799079</c:v>
                </c:pt>
                <c:pt idx="3">
                  <c:v>0.440018192692373</c:v>
                </c:pt>
                <c:pt idx="4">
                  <c:v>0.405642142844219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550264"/>
        <c:axId val="2116546712"/>
      </c:barChart>
      <c:catAx>
        <c:axId val="2116550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116546712"/>
        <c:crosses val="autoZero"/>
        <c:auto val="1"/>
        <c:lblAlgn val="ctr"/>
        <c:lblOffset val="0"/>
        <c:noMultiLvlLbl val="0"/>
      </c:catAx>
      <c:valAx>
        <c:axId val="2116546712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165502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uridine!$C$33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uridine!$C$43:$C$47</c:f>
                <c:numCache>
                  <c:formatCode>General</c:formatCode>
                  <c:ptCount val="5"/>
                  <c:pt idx="0">
                    <c:v>16.27742983646955</c:v>
                  </c:pt>
                  <c:pt idx="1">
                    <c:v>1.82776953341971</c:v>
                  </c:pt>
                  <c:pt idx="2">
                    <c:v>0.190657849429919</c:v>
                  </c:pt>
                  <c:pt idx="3">
                    <c:v>3.053076583031143</c:v>
                  </c:pt>
                  <c:pt idx="4">
                    <c:v>1.403174086723617</c:v>
                  </c:pt>
                </c:numCache>
              </c:numRef>
            </c:plus>
            <c:minus>
              <c:numRef>
                <c:f>uridine!$C$43:$C$47</c:f>
                <c:numCache>
                  <c:formatCode>General</c:formatCode>
                  <c:ptCount val="5"/>
                  <c:pt idx="0">
                    <c:v>16.27742983646955</c:v>
                  </c:pt>
                  <c:pt idx="1">
                    <c:v>1.82776953341971</c:v>
                  </c:pt>
                  <c:pt idx="2">
                    <c:v>0.190657849429919</c:v>
                  </c:pt>
                  <c:pt idx="3">
                    <c:v>3.053076583031143</c:v>
                  </c:pt>
                  <c:pt idx="4">
                    <c:v>1.403174086723617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uridine!$C$34:$C$39</c:f>
              <c:numCache>
                <c:formatCode>0</c:formatCode>
                <c:ptCount val="6"/>
                <c:pt idx="0">
                  <c:v>91.14068428798663</c:v>
                </c:pt>
                <c:pt idx="1">
                  <c:v>97.76491638350016</c:v>
                </c:pt>
                <c:pt idx="2">
                  <c:v>97.66190492367587</c:v>
                </c:pt>
                <c:pt idx="3">
                  <c:v>97.13020874275828</c:v>
                </c:pt>
                <c:pt idx="4">
                  <c:v>97.0139658815983</c:v>
                </c:pt>
                <c:pt idx="5" formatCode="General">
                  <c:v>91.60129351346113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uridine!$V$33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uridine!$V$41:$V$45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uridine!$V$34:$V$39</c:f>
              <c:numCache>
                <c:formatCode>0</c:formatCode>
                <c:ptCount val="6"/>
                <c:pt idx="0">
                  <c:v>8.859315712013377</c:v>
                </c:pt>
                <c:pt idx="1">
                  <c:v>2.235083616499824</c:v>
                </c:pt>
                <c:pt idx="2">
                  <c:v>2.338095076324128</c:v>
                </c:pt>
                <c:pt idx="3">
                  <c:v>2.869791257241725</c:v>
                </c:pt>
                <c:pt idx="4">
                  <c:v>2.986034118401709</c:v>
                </c:pt>
                <c:pt idx="5">
                  <c:v>8.398706486538874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758408"/>
        <c:axId val="-2095638440"/>
      </c:scatterChart>
      <c:valAx>
        <c:axId val="176375840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95638440"/>
        <c:crosses val="autoZero"/>
        <c:crossBetween val="midCat"/>
      </c:valAx>
      <c:valAx>
        <c:axId val="-209563844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637584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deoxyuridine!$C$33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deoxyuridine!$C$43:$C$47</c:f>
                <c:numCache>
                  <c:formatCode>General</c:formatCode>
                  <c:ptCount val="5"/>
                  <c:pt idx="0">
                    <c:v>9.20644464072201</c:v>
                  </c:pt>
                  <c:pt idx="1">
                    <c:v>8.249386561045107</c:v>
                  </c:pt>
                  <c:pt idx="2">
                    <c:v>4.603081878052772</c:v>
                  </c:pt>
                  <c:pt idx="3">
                    <c:v>4.738669902567424</c:v>
                  </c:pt>
                  <c:pt idx="4">
                    <c:v>3.30528179380563</c:v>
                  </c:pt>
                </c:numCache>
              </c:numRef>
            </c:plus>
            <c:minus>
              <c:numRef>
                <c:f>deoxyuridine!$C$43:$C$47</c:f>
                <c:numCache>
                  <c:formatCode>General</c:formatCode>
                  <c:ptCount val="5"/>
                  <c:pt idx="0">
                    <c:v>9.20644464072201</c:v>
                  </c:pt>
                  <c:pt idx="1">
                    <c:v>8.249386561045107</c:v>
                  </c:pt>
                  <c:pt idx="2">
                    <c:v>4.603081878052772</c:v>
                  </c:pt>
                  <c:pt idx="3">
                    <c:v>4.738669902567424</c:v>
                  </c:pt>
                  <c:pt idx="4">
                    <c:v>3.30528179380563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deoxyuridine!$C$34:$C$39</c:f>
              <c:numCache>
                <c:formatCode>0</c:formatCode>
                <c:ptCount val="6"/>
                <c:pt idx="0">
                  <c:v>68.11556350222378</c:v>
                </c:pt>
                <c:pt idx="1">
                  <c:v>52.32141589216576</c:v>
                </c:pt>
                <c:pt idx="2">
                  <c:v>67.9792780212891</c:v>
                </c:pt>
                <c:pt idx="3">
                  <c:v>87.4719158457085</c:v>
                </c:pt>
                <c:pt idx="4">
                  <c:v>87.8471684008524</c:v>
                </c:pt>
                <c:pt idx="5" formatCode="General">
                  <c:v>78.88861498189935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deoxyuridine!$V$33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deoxyuridine!$V$41:$V$45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deoxyuridine!$V$34:$V$39</c:f>
              <c:numCache>
                <c:formatCode>0</c:formatCode>
                <c:ptCount val="6"/>
                <c:pt idx="0">
                  <c:v>31.88443649777622</c:v>
                </c:pt>
                <c:pt idx="1">
                  <c:v>47.67858410783423</c:v>
                </c:pt>
                <c:pt idx="2">
                  <c:v>32.02072197871088</c:v>
                </c:pt>
                <c:pt idx="3">
                  <c:v>12.52808415429149</c:v>
                </c:pt>
                <c:pt idx="4">
                  <c:v>12.15283159914761</c:v>
                </c:pt>
                <c:pt idx="5">
                  <c:v>21.11138501810065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55128"/>
        <c:axId val="2116360744"/>
      </c:scatterChart>
      <c:valAx>
        <c:axId val="211635512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6360744"/>
        <c:crosses val="autoZero"/>
        <c:crossBetween val="midCat"/>
      </c:valAx>
      <c:valAx>
        <c:axId val="211636074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163551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deoxyuridine!$C$56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deoxyuridine!$C$65:$C$70</c:f>
                <c:numCache>
                  <c:formatCode>General</c:formatCode>
                  <c:ptCount val="6"/>
                  <c:pt idx="0">
                    <c:v>5.896506097975272</c:v>
                  </c:pt>
                  <c:pt idx="1">
                    <c:v>5.49217552427249</c:v>
                  </c:pt>
                  <c:pt idx="2">
                    <c:v>6.872681068193806</c:v>
                  </c:pt>
                  <c:pt idx="3">
                    <c:v>10.82136444635766</c:v>
                  </c:pt>
                  <c:pt idx="4">
                    <c:v>7.105021271135778</c:v>
                  </c:pt>
                  <c:pt idx="5">
                    <c:v>15.68787336474601</c:v>
                  </c:pt>
                </c:numCache>
              </c:numRef>
            </c:plus>
            <c:minus>
              <c:numRef>
                <c:f>deoxyuridine!$C$65:$C$70</c:f>
                <c:numCache>
                  <c:formatCode>General</c:formatCode>
                  <c:ptCount val="6"/>
                  <c:pt idx="0">
                    <c:v>5.896506097975272</c:v>
                  </c:pt>
                  <c:pt idx="1">
                    <c:v>5.49217552427249</c:v>
                  </c:pt>
                  <c:pt idx="2">
                    <c:v>6.872681068193806</c:v>
                  </c:pt>
                  <c:pt idx="3">
                    <c:v>10.82136444635766</c:v>
                  </c:pt>
                  <c:pt idx="4">
                    <c:v>7.105021271135778</c:v>
                  </c:pt>
                  <c:pt idx="5">
                    <c:v>15.68787336474601</c:v>
                  </c:pt>
                </c:numCache>
              </c:numRef>
            </c:minus>
          </c:errBars>
          <c:xVal>
            <c:numRef>
              <c:f>deoxyuridine!$B$57:$B$62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deoxyuridine!$C$57:$C$62</c:f>
              <c:numCache>
                <c:formatCode>0</c:formatCode>
                <c:ptCount val="6"/>
                <c:pt idx="0">
                  <c:v>91.20887932459488</c:v>
                </c:pt>
                <c:pt idx="1">
                  <c:v>86.67354788706403</c:v>
                </c:pt>
                <c:pt idx="2">
                  <c:v>68.16634215830516</c:v>
                </c:pt>
                <c:pt idx="3">
                  <c:v>55.77225381851167</c:v>
                </c:pt>
                <c:pt idx="4">
                  <c:v>59.23556072352896</c:v>
                </c:pt>
                <c:pt idx="5" formatCode="General">
                  <c:v>42.82506427615517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deoxyuridine!$D$56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deoxyuridine!$D$65:$D$70</c:f>
                <c:numCache>
                  <c:formatCode>General</c:formatCode>
                  <c:ptCount val="6"/>
                  <c:pt idx="0">
                    <c:v>5.896506097975275</c:v>
                  </c:pt>
                  <c:pt idx="1">
                    <c:v>5.492175524272496</c:v>
                  </c:pt>
                  <c:pt idx="2">
                    <c:v>6.872681068193759</c:v>
                  </c:pt>
                  <c:pt idx="3">
                    <c:v>10.82136444635768</c:v>
                  </c:pt>
                  <c:pt idx="4">
                    <c:v>7.105021271135842</c:v>
                  </c:pt>
                  <c:pt idx="5">
                    <c:v>15.68787336474598</c:v>
                  </c:pt>
                </c:numCache>
              </c:numRef>
            </c:plus>
            <c:minus>
              <c:numRef>
                <c:f>deoxyuridine!$D$65:$D$70</c:f>
                <c:numCache>
                  <c:formatCode>General</c:formatCode>
                  <c:ptCount val="6"/>
                  <c:pt idx="0">
                    <c:v>5.896506097975275</c:v>
                  </c:pt>
                  <c:pt idx="1">
                    <c:v>5.492175524272496</c:v>
                  </c:pt>
                  <c:pt idx="2">
                    <c:v>6.872681068193759</c:v>
                  </c:pt>
                  <c:pt idx="3">
                    <c:v>10.82136444635768</c:v>
                  </c:pt>
                  <c:pt idx="4">
                    <c:v>7.105021271135842</c:v>
                  </c:pt>
                  <c:pt idx="5">
                    <c:v>15.68787336474598</c:v>
                  </c:pt>
                </c:numCache>
              </c:numRef>
            </c:minus>
          </c:errBars>
          <c:xVal>
            <c:numRef>
              <c:f>deoxyuridine!$B$57:$B$62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deoxyuridine!$D$57:$D$62</c:f>
              <c:numCache>
                <c:formatCode>0</c:formatCode>
                <c:ptCount val="6"/>
                <c:pt idx="0">
                  <c:v>8.791120675405144</c:v>
                </c:pt>
                <c:pt idx="1">
                  <c:v>13.32645211293597</c:v>
                </c:pt>
                <c:pt idx="2">
                  <c:v>31.83365784169483</c:v>
                </c:pt>
                <c:pt idx="3">
                  <c:v>44.22774618148833</c:v>
                </c:pt>
                <c:pt idx="4">
                  <c:v>40.76443927647102</c:v>
                </c:pt>
                <c:pt idx="5" formatCode="General">
                  <c:v>57.17493572384483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deoxyuridine!$E$56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deoxyuridine!$E$65:$E$70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deoxyuridine!$E$65:$E$70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deoxyuridine!$B$57:$B$62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deoxyuridine!$E$57:$E$62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deoxyuridine!$F$56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deoxyuridine!$F$65:$F$70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deoxyuridine!$F$65:$F$70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deoxyuridine!$B$57:$B$62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deoxyuridine!$G$33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deoxyuridine!$G$65:$G$70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deoxyuridine!$G$65:$G$70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deoxyuridine!$H$33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deoxyuridine!$H$43:$H$47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deoxyuridine!$I$33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deoxyuridine!$J$33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deoxyuridine!$K$33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deoxyuridine!$L$33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deoxyuridine!$M$33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deoxyuridine!$N$33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deoxyuridine!$O$33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deoxyuridine!$P$33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deoxyuridine!$Q$33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deoxyuridine!$R$33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deoxyuridine!$S$33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10408"/>
        <c:axId val="2116216056"/>
      </c:scatterChart>
      <c:valAx>
        <c:axId val="211621040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6216056"/>
        <c:crosses val="autoZero"/>
        <c:crossBetween val="midCat"/>
      </c:valAx>
      <c:valAx>
        <c:axId val="211621605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162104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deoxyuridine!$C$33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deoxyuridine!$C$87:$C$92</c:f>
                <c:numCache>
                  <c:formatCode>General</c:formatCode>
                  <c:ptCount val="6"/>
                  <c:pt idx="0">
                    <c:v>31.61848196524288</c:v>
                  </c:pt>
                  <c:pt idx="1">
                    <c:v>33.3259743511197</c:v>
                  </c:pt>
                  <c:pt idx="2">
                    <c:v>29.45332628619934</c:v>
                  </c:pt>
                  <c:pt idx="3">
                    <c:v>14.78696951019822</c:v>
                  </c:pt>
                  <c:pt idx="4">
                    <c:v>17.21066187746916</c:v>
                  </c:pt>
                  <c:pt idx="5">
                    <c:v>0.0</c:v>
                  </c:pt>
                </c:numCache>
              </c:numRef>
            </c:plus>
            <c:minus>
              <c:numRef>
                <c:f>deoxyuridine!$C$87:$C$92</c:f>
                <c:numCache>
                  <c:formatCode>General</c:formatCode>
                  <c:ptCount val="6"/>
                  <c:pt idx="0">
                    <c:v>31.61848196524288</c:v>
                  </c:pt>
                  <c:pt idx="1">
                    <c:v>33.3259743511197</c:v>
                  </c:pt>
                  <c:pt idx="2">
                    <c:v>29.45332628619934</c:v>
                  </c:pt>
                  <c:pt idx="3">
                    <c:v>14.78696951019822</c:v>
                  </c:pt>
                  <c:pt idx="4">
                    <c:v>17.21066187746916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deoxyuridine!$C$79:$C$84</c:f>
              <c:numCache>
                <c:formatCode>0</c:formatCode>
                <c:ptCount val="6"/>
                <c:pt idx="0">
                  <c:v>76.10852719580659</c:v>
                </c:pt>
                <c:pt idx="1">
                  <c:v>47.19632819510523</c:v>
                </c:pt>
                <c:pt idx="2">
                  <c:v>33.5856610278522</c:v>
                </c:pt>
                <c:pt idx="3">
                  <c:v>14.79240633977122</c:v>
                </c:pt>
                <c:pt idx="4">
                  <c:v>32.3533959334522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deoxyuridine!$D$33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deoxyuridine!$D$87:$D$92</c:f>
                <c:numCache>
                  <c:formatCode>General</c:formatCode>
                  <c:ptCount val="6"/>
                  <c:pt idx="0">
                    <c:v>31.6184819652429</c:v>
                  </c:pt>
                  <c:pt idx="1">
                    <c:v>33.3259743511197</c:v>
                  </c:pt>
                  <c:pt idx="2">
                    <c:v>29.45332628619937</c:v>
                  </c:pt>
                  <c:pt idx="3">
                    <c:v>14.78696951019809</c:v>
                  </c:pt>
                  <c:pt idx="4">
                    <c:v>17.21066187746914</c:v>
                  </c:pt>
                  <c:pt idx="5">
                    <c:v>0.0</c:v>
                  </c:pt>
                </c:numCache>
              </c:numRef>
            </c:plus>
            <c:minus>
              <c:numRef>
                <c:f>deoxyuridine!$D$87:$D$92</c:f>
                <c:numCache>
                  <c:formatCode>General</c:formatCode>
                  <c:ptCount val="6"/>
                  <c:pt idx="0">
                    <c:v>31.6184819652429</c:v>
                  </c:pt>
                  <c:pt idx="1">
                    <c:v>33.3259743511197</c:v>
                  </c:pt>
                  <c:pt idx="2">
                    <c:v>29.45332628619937</c:v>
                  </c:pt>
                  <c:pt idx="3">
                    <c:v>14.78696951019809</c:v>
                  </c:pt>
                  <c:pt idx="4">
                    <c:v>17.21066187746914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deoxyuridine!$D$79:$D$84</c:f>
              <c:numCache>
                <c:formatCode>0</c:formatCode>
                <c:ptCount val="6"/>
                <c:pt idx="0">
                  <c:v>23.8914728041934</c:v>
                </c:pt>
                <c:pt idx="1">
                  <c:v>52.80367180489475</c:v>
                </c:pt>
                <c:pt idx="2">
                  <c:v>66.41433897214777</c:v>
                </c:pt>
                <c:pt idx="3">
                  <c:v>85.20759366022878</c:v>
                </c:pt>
                <c:pt idx="4">
                  <c:v>67.64660406654782</c:v>
                </c:pt>
                <c:pt idx="5" formatCode="General">
                  <c:v>100.0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deoxyuridine!$E$33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deoxyuridine!$E$87:$E$92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deoxyuridine!$E$65:$E$70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deoxyuridine!$E$79:$E$84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deoxyuridine!$F$33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deoxyuridine!$F$87:$F$92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deoxyuridine!$F$87:$F$92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deoxyuridine!$G$33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deoxyuridine!$G$87:$G$92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deoxyuridine!$G$87:$G$92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deoxyuridine!$H$33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deoxyuridine!$H$43:$H$47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deoxyuridine!$I$33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deoxyuridine!$J$33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deoxyuridine!$K$33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deoxyuridine!$L$33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deoxyuridine!$M$33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deoxyuridine!$N$33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deoxyuridine!$O$33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deoxyuridine!$P$33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deoxyuridine!$Q$33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deoxyuridine!$R$33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deoxyuridine!$S$33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deoxyuridine!$S$43:$S$47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73096"/>
        <c:axId val="2116078744"/>
      </c:scatterChart>
      <c:valAx>
        <c:axId val="211607309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6078744"/>
        <c:crosses val="autoZero"/>
        <c:crossBetween val="midCat"/>
      </c:valAx>
      <c:valAx>
        <c:axId val="211607874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160730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deoxyuridine!$A$73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deoxyuridine!$B$74:$F$74</c:f>
                <c:numCache>
                  <c:formatCode>General</c:formatCode>
                  <c:ptCount val="5"/>
                  <c:pt idx="0">
                    <c:v>0.448189703087296</c:v>
                  </c:pt>
                  <c:pt idx="1">
                    <c:v>1.997898039744844</c:v>
                  </c:pt>
                  <c:pt idx="2">
                    <c:v>0.741850543882017</c:v>
                  </c:pt>
                  <c:pt idx="3">
                    <c:v>0.433380329900683</c:v>
                  </c:pt>
                  <c:pt idx="4">
                    <c:v>0.89844744795461</c:v>
                  </c:pt>
                </c:numCache>
              </c:numRef>
            </c:plus>
            <c:minus>
              <c:numRef>
                <c:f>deoxyuridine!$B$74:$F$74</c:f>
                <c:numCache>
                  <c:formatCode>General</c:formatCode>
                  <c:ptCount val="5"/>
                  <c:pt idx="0">
                    <c:v>0.448189703087296</c:v>
                  </c:pt>
                  <c:pt idx="1">
                    <c:v>1.997898039744844</c:v>
                  </c:pt>
                  <c:pt idx="2">
                    <c:v>0.741850543882017</c:v>
                  </c:pt>
                  <c:pt idx="3">
                    <c:v>0.433380329900683</c:v>
                  </c:pt>
                  <c:pt idx="4">
                    <c:v>0.89844744795461</c:v>
                  </c:pt>
                </c:numCache>
              </c:numRef>
            </c:minus>
          </c:errBars>
          <c:cat>
            <c:strRef>
              <c:f>deoxyuridine!$B$50:$F$50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deoxyuridine!$B$73:$F$73</c:f>
              <c:numCache>
                <c:formatCode>General</c:formatCode>
                <c:ptCount val="5"/>
                <c:pt idx="0">
                  <c:v>0.684820390321662</c:v>
                </c:pt>
                <c:pt idx="1">
                  <c:v>1.052009387375767</c:v>
                </c:pt>
                <c:pt idx="2">
                  <c:v>0.936756368412316</c:v>
                </c:pt>
                <c:pt idx="3" formatCode="0.00E+00">
                  <c:v>0.47467970936726</c:v>
                </c:pt>
                <c:pt idx="4">
                  <c:v>0.510923328341381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232072"/>
        <c:axId val="2116234072"/>
      </c:barChart>
      <c:catAx>
        <c:axId val="2116232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116234072"/>
        <c:crosses val="autoZero"/>
        <c:auto val="1"/>
        <c:lblAlgn val="ctr"/>
        <c:lblOffset val="0"/>
        <c:noMultiLvlLbl val="0"/>
      </c:catAx>
      <c:valAx>
        <c:axId val="2116234072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162320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deoxyuridine!$A$51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deoxyuridine!$B$96:$F$96</c:f>
                <c:numCache>
                  <c:formatCode>General</c:formatCode>
                  <c:ptCount val="5"/>
                  <c:pt idx="0">
                    <c:v>0.195692686853916</c:v>
                  </c:pt>
                  <c:pt idx="1">
                    <c:v>0.469920767262203</c:v>
                  </c:pt>
                  <c:pt idx="2">
                    <c:v>0.346433917788692</c:v>
                  </c:pt>
                  <c:pt idx="3">
                    <c:v>0.297743453384419</c:v>
                  </c:pt>
                  <c:pt idx="4">
                    <c:v>0.486397387644234</c:v>
                  </c:pt>
                </c:numCache>
              </c:numRef>
            </c:plus>
            <c:minus>
              <c:numRef>
                <c:f>deoxyuridine!$B$96:$F$96</c:f>
                <c:numCache>
                  <c:formatCode>General</c:formatCode>
                  <c:ptCount val="5"/>
                  <c:pt idx="0">
                    <c:v>0.195692686853916</c:v>
                  </c:pt>
                  <c:pt idx="1">
                    <c:v>0.469920767262203</c:v>
                  </c:pt>
                  <c:pt idx="2">
                    <c:v>0.346433917788692</c:v>
                  </c:pt>
                  <c:pt idx="3">
                    <c:v>0.297743453384419</c:v>
                  </c:pt>
                  <c:pt idx="4">
                    <c:v>0.486397387644234</c:v>
                  </c:pt>
                </c:numCache>
              </c:numRef>
            </c:minus>
          </c:errBars>
          <c:cat>
            <c:strRef>
              <c:f>deoxyuridine!$B$50:$F$50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deoxyuridine!$B$95:$F$95</c:f>
              <c:numCache>
                <c:formatCode>General</c:formatCode>
                <c:ptCount val="5"/>
                <c:pt idx="0">
                  <c:v>0.734831521062321</c:v>
                </c:pt>
                <c:pt idx="1">
                  <c:v>0.673087226148131</c:v>
                </c:pt>
                <c:pt idx="2">
                  <c:v>0.610070498087644</c:v>
                </c:pt>
                <c:pt idx="3">
                  <c:v>0.750415918716639</c:v>
                </c:pt>
                <c:pt idx="4" formatCode="0.00E+00">
                  <c:v>0.494111882219524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106840"/>
        <c:axId val="2116027848"/>
      </c:barChart>
      <c:catAx>
        <c:axId val="211610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116027848"/>
        <c:crosses val="autoZero"/>
        <c:auto val="1"/>
        <c:lblAlgn val="ctr"/>
        <c:lblOffset val="0"/>
        <c:noMultiLvlLbl val="0"/>
      </c:catAx>
      <c:valAx>
        <c:axId val="211602784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161068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deoxyuridine!$C$33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deoxyuridine!$C$43:$C$47</c:f>
                <c:numCache>
                  <c:formatCode>General</c:formatCode>
                  <c:ptCount val="5"/>
                  <c:pt idx="0">
                    <c:v>9.20644464072201</c:v>
                  </c:pt>
                  <c:pt idx="1">
                    <c:v>8.249386561045107</c:v>
                  </c:pt>
                  <c:pt idx="2">
                    <c:v>4.603081878052772</c:v>
                  </c:pt>
                  <c:pt idx="3">
                    <c:v>4.738669902567424</c:v>
                  </c:pt>
                  <c:pt idx="4">
                    <c:v>3.30528179380563</c:v>
                  </c:pt>
                </c:numCache>
              </c:numRef>
            </c:plus>
            <c:minus>
              <c:numRef>
                <c:f>deoxyuridine!$C$43:$C$47</c:f>
                <c:numCache>
                  <c:formatCode>General</c:formatCode>
                  <c:ptCount val="5"/>
                  <c:pt idx="0">
                    <c:v>9.20644464072201</c:v>
                  </c:pt>
                  <c:pt idx="1">
                    <c:v>8.249386561045107</c:v>
                  </c:pt>
                  <c:pt idx="2">
                    <c:v>4.603081878052772</c:v>
                  </c:pt>
                  <c:pt idx="3">
                    <c:v>4.738669902567424</c:v>
                  </c:pt>
                  <c:pt idx="4">
                    <c:v>3.30528179380563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deoxyuridine!$C$57:$C$62</c:f>
              <c:numCache>
                <c:formatCode>0</c:formatCode>
                <c:ptCount val="6"/>
                <c:pt idx="0">
                  <c:v>91.20887932459488</c:v>
                </c:pt>
                <c:pt idx="1">
                  <c:v>86.67354788706403</c:v>
                </c:pt>
                <c:pt idx="2">
                  <c:v>68.16634215830516</c:v>
                </c:pt>
                <c:pt idx="3">
                  <c:v>55.77225381851167</c:v>
                </c:pt>
                <c:pt idx="4">
                  <c:v>59.23556072352896</c:v>
                </c:pt>
                <c:pt idx="5" formatCode="General">
                  <c:v>42.82506427615517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deoxyuridine!$V$33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deoxyuridine!$V$41:$V$45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deoxyuridine!$V$57:$V$62</c:f>
              <c:numCache>
                <c:formatCode>0</c:formatCode>
                <c:ptCount val="6"/>
                <c:pt idx="0">
                  <c:v>8.791120675405144</c:v>
                </c:pt>
                <c:pt idx="1">
                  <c:v>13.32645211293597</c:v>
                </c:pt>
                <c:pt idx="2">
                  <c:v>31.83365784169483</c:v>
                </c:pt>
                <c:pt idx="3">
                  <c:v>44.22774618148833</c:v>
                </c:pt>
                <c:pt idx="4">
                  <c:v>40.76443927647102</c:v>
                </c:pt>
                <c:pt idx="5">
                  <c:v>57.17493572384483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731768"/>
        <c:axId val="1919737384"/>
      </c:scatterChart>
      <c:valAx>
        <c:axId val="191973176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19737384"/>
        <c:crosses val="autoZero"/>
        <c:crossBetween val="midCat"/>
      </c:valAx>
      <c:valAx>
        <c:axId val="191973738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197317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deoxyuridine!$C$33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deoxyuridine!$C$43:$C$47</c:f>
                <c:numCache>
                  <c:formatCode>General</c:formatCode>
                  <c:ptCount val="5"/>
                  <c:pt idx="0">
                    <c:v>9.20644464072201</c:v>
                  </c:pt>
                  <c:pt idx="1">
                    <c:v>8.249386561045107</c:v>
                  </c:pt>
                  <c:pt idx="2">
                    <c:v>4.603081878052772</c:v>
                  </c:pt>
                  <c:pt idx="3">
                    <c:v>4.738669902567424</c:v>
                  </c:pt>
                  <c:pt idx="4">
                    <c:v>3.30528179380563</c:v>
                  </c:pt>
                </c:numCache>
              </c:numRef>
            </c:plus>
            <c:minus>
              <c:numRef>
                <c:f>deoxyuridine!$C$43:$C$47</c:f>
                <c:numCache>
                  <c:formatCode>General</c:formatCode>
                  <c:ptCount val="5"/>
                  <c:pt idx="0">
                    <c:v>9.20644464072201</c:v>
                  </c:pt>
                  <c:pt idx="1">
                    <c:v>8.249386561045107</c:v>
                  </c:pt>
                  <c:pt idx="2">
                    <c:v>4.603081878052772</c:v>
                  </c:pt>
                  <c:pt idx="3">
                    <c:v>4.738669902567424</c:v>
                  </c:pt>
                  <c:pt idx="4">
                    <c:v>3.30528179380563</c:v>
                  </c:pt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deoxyuridine!$C$79:$C$84</c:f>
              <c:numCache>
                <c:formatCode>0</c:formatCode>
                <c:ptCount val="6"/>
                <c:pt idx="0">
                  <c:v>76.10852719580659</c:v>
                </c:pt>
                <c:pt idx="1">
                  <c:v>47.19632819510523</c:v>
                </c:pt>
                <c:pt idx="2">
                  <c:v>33.5856610278522</c:v>
                </c:pt>
                <c:pt idx="3">
                  <c:v>14.79240633977122</c:v>
                </c:pt>
                <c:pt idx="4">
                  <c:v>32.3533959334522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deoxyuridine!$V$33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deoxyuridine!$V$41:$V$45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deoxyuridine!$V$41:$V$45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deoxyuridine!$B$34:$B$39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deoxyuridine!$V$79:$V$84</c:f>
              <c:numCache>
                <c:formatCode>0</c:formatCode>
                <c:ptCount val="6"/>
                <c:pt idx="0">
                  <c:v>23.8914728041934</c:v>
                </c:pt>
                <c:pt idx="1">
                  <c:v>52.80367180489475</c:v>
                </c:pt>
                <c:pt idx="2">
                  <c:v>66.41433897214777</c:v>
                </c:pt>
                <c:pt idx="3">
                  <c:v>85.20759366022878</c:v>
                </c:pt>
                <c:pt idx="4">
                  <c:v>67.64660406654782</c:v>
                </c:pt>
                <c:pt idx="5">
                  <c:v>100.0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777160"/>
        <c:axId val="1919782776"/>
      </c:scatterChart>
      <c:valAx>
        <c:axId val="191977716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19782776"/>
        <c:crosses val="autoZero"/>
        <c:crossBetween val="midCat"/>
      </c:valAx>
      <c:valAx>
        <c:axId val="191978277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197771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Cystine!$C$33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Cystine!$C$43:$C$48</c:f>
                <c:numCache>
                  <c:formatCode>General</c:formatCode>
                  <c:ptCount val="6"/>
                  <c:pt idx="0">
                    <c:v>7.208082557305628</c:v>
                  </c:pt>
                  <c:pt idx="1">
                    <c:v>0.966182321420728</c:v>
                  </c:pt>
                  <c:pt idx="2">
                    <c:v>0.885788130345222</c:v>
                  </c:pt>
                  <c:pt idx="3">
                    <c:v>2.276290927835357</c:v>
                  </c:pt>
                  <c:pt idx="4">
                    <c:v>5.202534402071303</c:v>
                  </c:pt>
                  <c:pt idx="5">
                    <c:v>4.572095806091811</c:v>
                  </c:pt>
                </c:numCache>
              </c:numRef>
            </c:plus>
            <c:minus>
              <c:numRef>
                <c:f>Cystine!$C$43:$C$48</c:f>
                <c:numCache>
                  <c:formatCode>General</c:formatCode>
                  <c:ptCount val="6"/>
                  <c:pt idx="0">
                    <c:v>7.208082557305628</c:v>
                  </c:pt>
                  <c:pt idx="1">
                    <c:v>0.966182321420728</c:v>
                  </c:pt>
                  <c:pt idx="2">
                    <c:v>0.885788130345222</c:v>
                  </c:pt>
                  <c:pt idx="3">
                    <c:v>2.276290927835357</c:v>
                  </c:pt>
                  <c:pt idx="4">
                    <c:v>5.202534402071303</c:v>
                  </c:pt>
                  <c:pt idx="5">
                    <c:v>4.572095806091811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Cystine!$C$34:$C$39</c:f>
              <c:numCache>
                <c:formatCode>0</c:formatCode>
                <c:ptCount val="6"/>
                <c:pt idx="0">
                  <c:v>91.24749599338993</c:v>
                </c:pt>
                <c:pt idx="1">
                  <c:v>90.73626198208477</c:v>
                </c:pt>
                <c:pt idx="2">
                  <c:v>93.40405913046035</c:v>
                </c:pt>
                <c:pt idx="3">
                  <c:v>87.18888082820055</c:v>
                </c:pt>
                <c:pt idx="4">
                  <c:v>92.05276070965547</c:v>
                </c:pt>
                <c:pt idx="5" formatCode="General">
                  <c:v>86.63169118170482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Cystine!$D$33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Cystine!$D$43:$D$48</c:f>
                <c:numCache>
                  <c:formatCode>General</c:formatCode>
                  <c:ptCount val="6"/>
                  <c:pt idx="0">
                    <c:v>7.208082557305628</c:v>
                  </c:pt>
                  <c:pt idx="1">
                    <c:v>0.966182321420729</c:v>
                  </c:pt>
                  <c:pt idx="2">
                    <c:v>0.885788130345225</c:v>
                  </c:pt>
                  <c:pt idx="3">
                    <c:v>2.276290927835348</c:v>
                  </c:pt>
                  <c:pt idx="4">
                    <c:v>5.202534402071299</c:v>
                  </c:pt>
                  <c:pt idx="5">
                    <c:v>4.572095806091809</c:v>
                  </c:pt>
                </c:numCache>
              </c:numRef>
            </c:plus>
            <c:minus>
              <c:numRef>
                <c:f>Cystine!$D$43:$D$48</c:f>
                <c:numCache>
                  <c:formatCode>General</c:formatCode>
                  <c:ptCount val="6"/>
                  <c:pt idx="0">
                    <c:v>7.208082557305628</c:v>
                  </c:pt>
                  <c:pt idx="1">
                    <c:v>0.966182321420729</c:v>
                  </c:pt>
                  <c:pt idx="2">
                    <c:v>0.885788130345225</c:v>
                  </c:pt>
                  <c:pt idx="3">
                    <c:v>2.276290927835348</c:v>
                  </c:pt>
                  <c:pt idx="4">
                    <c:v>5.202534402071299</c:v>
                  </c:pt>
                  <c:pt idx="5">
                    <c:v>4.572095806091809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Cystine!$D$34:$D$39</c:f>
              <c:numCache>
                <c:formatCode>0</c:formatCode>
                <c:ptCount val="6"/>
                <c:pt idx="0">
                  <c:v>8.752504006610068</c:v>
                </c:pt>
                <c:pt idx="1">
                  <c:v>9.263738017915228</c:v>
                </c:pt>
                <c:pt idx="2">
                  <c:v>6.595940869539639</c:v>
                </c:pt>
                <c:pt idx="3">
                  <c:v>12.81111917179944</c:v>
                </c:pt>
                <c:pt idx="4">
                  <c:v>7.947239290344517</c:v>
                </c:pt>
                <c:pt idx="5" formatCode="General">
                  <c:v>13.36830881829519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Cystine!$E$33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Cystine!$E$43:$E$48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Cystine!$E$43:$E$48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Cystine!$E$34:$E$39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Cystine!$F$33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Cystine!$F$43:$F$48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Cystine!$F$43:$F$48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Cystine!$G$33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Cystine!$G$43:$G$48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Cystine!$G$43:$G$48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Cystine!$H$33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Cystine!$H$43:$H$47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Cystine!$I$33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Cystine!$J$33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Cystine!$K$33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Cystine!$L$33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Cystine!$M$33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Cystine!$N$33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Cystine!$O$33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Cystine!$P$33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Cystine!$Q$33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Cystine!$R$33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Cystine!$S$33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77064"/>
        <c:axId val="1919482712"/>
      </c:scatterChart>
      <c:valAx>
        <c:axId val="191947706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19482712"/>
        <c:crosses val="autoZero"/>
        <c:crossBetween val="midCat"/>
      </c:valAx>
      <c:valAx>
        <c:axId val="191948271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194770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Cystine!$A$51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Cystine!$B$52:$F$52</c:f>
                <c:numCache>
                  <c:formatCode>General</c:formatCode>
                  <c:ptCount val="5"/>
                  <c:pt idx="0">
                    <c:v>0.258882529562145</c:v>
                  </c:pt>
                  <c:pt idx="1">
                    <c:v>0.291364239892809</c:v>
                  </c:pt>
                  <c:pt idx="2">
                    <c:v>0.207457307497462</c:v>
                  </c:pt>
                  <c:pt idx="3">
                    <c:v>0.340571547467261</c:v>
                  </c:pt>
                  <c:pt idx="4">
                    <c:v>0.444526650613127</c:v>
                  </c:pt>
                </c:numCache>
              </c:numRef>
            </c:plus>
            <c:minus>
              <c:numRef>
                <c:f>Cystine!$B$52:$F$52</c:f>
                <c:numCache>
                  <c:formatCode>General</c:formatCode>
                  <c:ptCount val="5"/>
                  <c:pt idx="0">
                    <c:v>0.258882529562145</c:v>
                  </c:pt>
                  <c:pt idx="1">
                    <c:v>0.291364239892809</c:v>
                  </c:pt>
                  <c:pt idx="2">
                    <c:v>0.207457307497462</c:v>
                  </c:pt>
                  <c:pt idx="3">
                    <c:v>0.340571547467261</c:v>
                  </c:pt>
                  <c:pt idx="4">
                    <c:v>0.444526650613127</c:v>
                  </c:pt>
                </c:numCache>
              </c:numRef>
            </c:minus>
          </c:errBars>
          <c:cat>
            <c:strRef>
              <c:f>Cystine!$B$50:$F$50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Cystine!$B$51:$F$51</c:f>
              <c:numCache>
                <c:formatCode>General</c:formatCode>
                <c:ptCount val="5"/>
                <c:pt idx="0">
                  <c:v>1.287720044364322</c:v>
                </c:pt>
                <c:pt idx="1">
                  <c:v>1.072320979143133</c:v>
                </c:pt>
                <c:pt idx="2">
                  <c:v>1.148670097472171</c:v>
                </c:pt>
                <c:pt idx="3">
                  <c:v>1.09064232725208</c:v>
                </c:pt>
                <c:pt idx="4">
                  <c:v>1.35161229357942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865256"/>
        <c:axId val="1919861832"/>
      </c:barChart>
      <c:catAx>
        <c:axId val="1919865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919861832"/>
        <c:crosses val="autoZero"/>
        <c:auto val="1"/>
        <c:lblAlgn val="ctr"/>
        <c:lblOffset val="0"/>
        <c:noMultiLvlLbl val="0"/>
      </c:catAx>
      <c:valAx>
        <c:axId val="1919861832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198652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Cystine!$C$33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Cystine!$C$43:$C$47</c:f>
                <c:numCache>
                  <c:formatCode>General</c:formatCode>
                  <c:ptCount val="5"/>
                  <c:pt idx="0">
                    <c:v>7.208082557305628</c:v>
                  </c:pt>
                  <c:pt idx="1">
                    <c:v>0.966182321420728</c:v>
                  </c:pt>
                  <c:pt idx="2">
                    <c:v>0.885788130345222</c:v>
                  </c:pt>
                  <c:pt idx="3">
                    <c:v>2.276290927835357</c:v>
                  </c:pt>
                  <c:pt idx="4">
                    <c:v>5.202534402071303</c:v>
                  </c:pt>
                </c:numCache>
              </c:numRef>
            </c:plus>
            <c:minus>
              <c:numRef>
                <c:f>Cystine!$C$43:$C$47</c:f>
                <c:numCache>
                  <c:formatCode>General</c:formatCode>
                  <c:ptCount val="5"/>
                  <c:pt idx="0">
                    <c:v>7.208082557305628</c:v>
                  </c:pt>
                  <c:pt idx="1">
                    <c:v>0.966182321420728</c:v>
                  </c:pt>
                  <c:pt idx="2">
                    <c:v>0.885788130345222</c:v>
                  </c:pt>
                  <c:pt idx="3">
                    <c:v>2.276290927835357</c:v>
                  </c:pt>
                  <c:pt idx="4">
                    <c:v>5.202534402071303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Cystine!$C$34:$C$39</c:f>
              <c:numCache>
                <c:formatCode>0</c:formatCode>
                <c:ptCount val="6"/>
                <c:pt idx="0">
                  <c:v>91.24749599338993</c:v>
                </c:pt>
                <c:pt idx="1">
                  <c:v>90.73626198208477</c:v>
                </c:pt>
                <c:pt idx="2">
                  <c:v>93.40405913046035</c:v>
                </c:pt>
                <c:pt idx="3">
                  <c:v>87.18888082820055</c:v>
                </c:pt>
                <c:pt idx="4">
                  <c:v>92.05276070965547</c:v>
                </c:pt>
                <c:pt idx="5" formatCode="General">
                  <c:v>86.63169118170482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Cystine!$V$33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Cystine!$V$41:$V$45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Cystine!$V$34:$V$39</c:f>
              <c:numCache>
                <c:formatCode>0</c:formatCode>
                <c:ptCount val="6"/>
                <c:pt idx="0">
                  <c:v>8.752504006610068</c:v>
                </c:pt>
                <c:pt idx="1">
                  <c:v>9.263738017915228</c:v>
                </c:pt>
                <c:pt idx="2">
                  <c:v>6.595940869539639</c:v>
                </c:pt>
                <c:pt idx="3">
                  <c:v>12.81111917179944</c:v>
                </c:pt>
                <c:pt idx="4">
                  <c:v>7.947239290344517</c:v>
                </c:pt>
                <c:pt idx="5">
                  <c:v>13.36830881829519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26600"/>
        <c:axId val="1919532216"/>
      </c:scatterChart>
      <c:valAx>
        <c:axId val="191952660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19532216"/>
        <c:crosses val="autoZero"/>
        <c:crossBetween val="midCat"/>
      </c:valAx>
      <c:valAx>
        <c:axId val="191953221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195266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uridine!$C$56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uridine!$C$65:$C$70</c:f>
                <c:numCache>
                  <c:formatCode>General</c:formatCode>
                  <c:ptCount val="6"/>
                  <c:pt idx="0">
                    <c:v>7.137631768109983</c:v>
                  </c:pt>
                  <c:pt idx="1">
                    <c:v>0.279056888852468</c:v>
                  </c:pt>
                  <c:pt idx="2">
                    <c:v>7.001540463625628</c:v>
                  </c:pt>
                  <c:pt idx="3">
                    <c:v>8.558742670275067</c:v>
                  </c:pt>
                  <c:pt idx="4">
                    <c:v>7.633516142199921</c:v>
                  </c:pt>
                  <c:pt idx="5">
                    <c:v>6.004004811908253</c:v>
                  </c:pt>
                </c:numCache>
              </c:numRef>
            </c:plus>
            <c:minus>
              <c:numRef>
                <c:f>uridine!$C$65:$C$70</c:f>
                <c:numCache>
                  <c:formatCode>General</c:formatCode>
                  <c:ptCount val="6"/>
                  <c:pt idx="0">
                    <c:v>7.137631768109983</c:v>
                  </c:pt>
                  <c:pt idx="1">
                    <c:v>0.279056888852468</c:v>
                  </c:pt>
                  <c:pt idx="2">
                    <c:v>7.001540463625628</c:v>
                  </c:pt>
                  <c:pt idx="3">
                    <c:v>8.558742670275067</c:v>
                  </c:pt>
                  <c:pt idx="4">
                    <c:v>7.633516142199921</c:v>
                  </c:pt>
                  <c:pt idx="5">
                    <c:v>6.004004811908253</c:v>
                  </c:pt>
                </c:numCache>
              </c:numRef>
            </c:minus>
          </c:errBars>
          <c:xVal>
            <c:numRef>
              <c:f>uridine!$B$57:$B$62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uridine!$C$57:$C$62</c:f>
              <c:numCache>
                <c:formatCode>0</c:formatCode>
                <c:ptCount val="6"/>
                <c:pt idx="0">
                  <c:v>87.51865704899101</c:v>
                </c:pt>
                <c:pt idx="1">
                  <c:v>97.70489209071998</c:v>
                </c:pt>
                <c:pt idx="2">
                  <c:v>85.60994845205732</c:v>
                </c:pt>
                <c:pt idx="3">
                  <c:v>77.96807040512751</c:v>
                </c:pt>
                <c:pt idx="4">
                  <c:v>81.20742372196167</c:v>
                </c:pt>
                <c:pt idx="5" formatCode="General">
                  <c:v>84.69407443609862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uridine!$D$56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uridine!$D$65:$D$70</c:f>
                <c:numCache>
                  <c:formatCode>General</c:formatCode>
                  <c:ptCount val="6"/>
                  <c:pt idx="0">
                    <c:v>7.137631768109975</c:v>
                  </c:pt>
                  <c:pt idx="1">
                    <c:v>0.279056888852471</c:v>
                  </c:pt>
                  <c:pt idx="2">
                    <c:v>7.001540463625631</c:v>
                  </c:pt>
                  <c:pt idx="3">
                    <c:v>7.909878979208917</c:v>
                  </c:pt>
                  <c:pt idx="4">
                    <c:v>7.633516142199907</c:v>
                  </c:pt>
                  <c:pt idx="5">
                    <c:v>6.004004811908246</c:v>
                  </c:pt>
                </c:numCache>
              </c:numRef>
            </c:plus>
            <c:minus>
              <c:numRef>
                <c:f>uridine!$D$65:$D$70</c:f>
                <c:numCache>
                  <c:formatCode>General</c:formatCode>
                  <c:ptCount val="6"/>
                  <c:pt idx="0">
                    <c:v>7.137631768109975</c:v>
                  </c:pt>
                  <c:pt idx="1">
                    <c:v>0.279056888852471</c:v>
                  </c:pt>
                  <c:pt idx="2">
                    <c:v>7.001540463625631</c:v>
                  </c:pt>
                  <c:pt idx="3">
                    <c:v>7.909878979208917</c:v>
                  </c:pt>
                  <c:pt idx="4">
                    <c:v>7.633516142199907</c:v>
                  </c:pt>
                  <c:pt idx="5">
                    <c:v>6.004004811908246</c:v>
                  </c:pt>
                </c:numCache>
              </c:numRef>
            </c:minus>
          </c:errBars>
          <c:xVal>
            <c:numRef>
              <c:f>uridine!$B$57:$B$62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uridine!$D$57:$D$62</c:f>
              <c:numCache>
                <c:formatCode>0</c:formatCode>
                <c:ptCount val="6"/>
                <c:pt idx="0">
                  <c:v>12.48134295100898</c:v>
                </c:pt>
                <c:pt idx="1">
                  <c:v>2.295107909280013</c:v>
                </c:pt>
                <c:pt idx="2">
                  <c:v>14.3900515479427</c:v>
                </c:pt>
                <c:pt idx="3">
                  <c:v>21.34259185643383</c:v>
                </c:pt>
                <c:pt idx="4">
                  <c:v>18.79257627803832</c:v>
                </c:pt>
                <c:pt idx="5" formatCode="General">
                  <c:v>15.30592556390138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uridine!$E$56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uridine!$E$65:$E$70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1.032777029116716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uridine!$E$65:$E$70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1.032777029116716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uridine!$B$57:$B$62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uridine!$E$57:$E$62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0.68933773843864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uridine!$F$56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uridine!$F$65:$F$70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uridine!$F$65:$F$70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uridine!$B$57:$B$62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uridine!$G$33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uridine!$G$65:$G$70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uridine!$G$65:$G$70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uridine!$H$33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uridine!$H$43:$H$47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uridine!$I$33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uridine!$J$33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uridine!$K$33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uridine!$L$33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uridine!$M$33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uridine!$N$33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uridine!$O$33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uridine!$P$33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uridine!$Q$33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uridine!$R$33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uridine!$S$33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246424"/>
        <c:axId val="1764244712"/>
      </c:scatterChart>
      <c:valAx>
        <c:axId val="176424642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64244712"/>
        <c:crosses val="autoZero"/>
        <c:crossBetween val="midCat"/>
      </c:valAx>
      <c:valAx>
        <c:axId val="176424471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642464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Cystine!$C$56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Cystine!$C$65:$C$70</c:f>
                <c:numCache>
                  <c:formatCode>General</c:formatCode>
                  <c:ptCount val="6"/>
                  <c:pt idx="0">
                    <c:v>2.76109513874924</c:v>
                  </c:pt>
                  <c:pt idx="1">
                    <c:v>2.840797057844152</c:v>
                  </c:pt>
                  <c:pt idx="2">
                    <c:v>6.324594263038541</c:v>
                  </c:pt>
                  <c:pt idx="3">
                    <c:v>3.386024444574394</c:v>
                  </c:pt>
                  <c:pt idx="4">
                    <c:v>1.129558107585974</c:v>
                  </c:pt>
                  <c:pt idx="5">
                    <c:v>2.555071696585657</c:v>
                  </c:pt>
                </c:numCache>
              </c:numRef>
            </c:plus>
            <c:minus>
              <c:numRef>
                <c:f>Cystine!$C$65:$C$70</c:f>
                <c:numCache>
                  <c:formatCode>General</c:formatCode>
                  <c:ptCount val="6"/>
                  <c:pt idx="0">
                    <c:v>2.76109513874924</c:v>
                  </c:pt>
                  <c:pt idx="1">
                    <c:v>2.840797057844152</c:v>
                  </c:pt>
                  <c:pt idx="2">
                    <c:v>6.324594263038541</c:v>
                  </c:pt>
                  <c:pt idx="3">
                    <c:v>3.386024444574394</c:v>
                  </c:pt>
                  <c:pt idx="4">
                    <c:v>1.129558107585974</c:v>
                  </c:pt>
                  <c:pt idx="5">
                    <c:v>2.555071696585657</c:v>
                  </c:pt>
                </c:numCache>
              </c:numRef>
            </c:minus>
          </c:errBars>
          <c:xVal>
            <c:numRef>
              <c:f>Cystine!$B$57:$B$62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Cystine!$C$57:$C$62</c:f>
              <c:numCache>
                <c:formatCode>0</c:formatCode>
                <c:ptCount val="6"/>
                <c:pt idx="0">
                  <c:v>93.05763494046164</c:v>
                </c:pt>
                <c:pt idx="1">
                  <c:v>90.10817199648473</c:v>
                </c:pt>
                <c:pt idx="2">
                  <c:v>90.87262648295832</c:v>
                </c:pt>
                <c:pt idx="3">
                  <c:v>88.28689834558719</c:v>
                </c:pt>
                <c:pt idx="4">
                  <c:v>92.16556731780918</c:v>
                </c:pt>
                <c:pt idx="5" formatCode="General">
                  <c:v>88.11007083529728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Cystine!$D$56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Cystine!$D$65:$D$70</c:f>
                <c:numCache>
                  <c:formatCode>General</c:formatCode>
                  <c:ptCount val="6"/>
                  <c:pt idx="0">
                    <c:v>2.761095138749238</c:v>
                  </c:pt>
                  <c:pt idx="1">
                    <c:v>2.840797057844145</c:v>
                  </c:pt>
                  <c:pt idx="2">
                    <c:v>6.324594263038542</c:v>
                  </c:pt>
                  <c:pt idx="3">
                    <c:v>3.386024444574383</c:v>
                  </c:pt>
                  <c:pt idx="4">
                    <c:v>1.129558107585987</c:v>
                  </c:pt>
                  <c:pt idx="5">
                    <c:v>2.555071696585653</c:v>
                  </c:pt>
                </c:numCache>
              </c:numRef>
            </c:plus>
            <c:minus>
              <c:numRef>
                <c:f>Cystine!$D$65:$D$70</c:f>
                <c:numCache>
                  <c:formatCode>General</c:formatCode>
                  <c:ptCount val="6"/>
                  <c:pt idx="0">
                    <c:v>2.761095138749238</c:v>
                  </c:pt>
                  <c:pt idx="1">
                    <c:v>2.840797057844145</c:v>
                  </c:pt>
                  <c:pt idx="2">
                    <c:v>6.324594263038542</c:v>
                  </c:pt>
                  <c:pt idx="3">
                    <c:v>3.386024444574383</c:v>
                  </c:pt>
                  <c:pt idx="4">
                    <c:v>1.129558107585987</c:v>
                  </c:pt>
                  <c:pt idx="5">
                    <c:v>2.555071696585653</c:v>
                  </c:pt>
                </c:numCache>
              </c:numRef>
            </c:minus>
          </c:errBars>
          <c:xVal>
            <c:numRef>
              <c:f>Cystine!$B$57:$B$62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Cystine!$D$57:$D$62</c:f>
              <c:numCache>
                <c:formatCode>0</c:formatCode>
                <c:ptCount val="6"/>
                <c:pt idx="0">
                  <c:v>6.942365059538374</c:v>
                </c:pt>
                <c:pt idx="1">
                  <c:v>9.891828003515284</c:v>
                </c:pt>
                <c:pt idx="2">
                  <c:v>9.127373517041672</c:v>
                </c:pt>
                <c:pt idx="3">
                  <c:v>11.7131016544128</c:v>
                </c:pt>
                <c:pt idx="4">
                  <c:v>7.834432682190812</c:v>
                </c:pt>
                <c:pt idx="5" formatCode="General">
                  <c:v>11.88992916470272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Cystine!$E$56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Cystine!$E$65:$E$70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Cystine!$E$65:$E$70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Cystine!$B$57:$B$62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Cystine!$E$57:$E$62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Cystine!$F$56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Cystine!$F$65:$F$70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Cystine!$F$65:$F$70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Cystine!$B$57:$B$62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Cystine!$G$33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Cystine!$G$65:$G$70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Cystine!$G$65:$G$70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Cystine!$H$33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Cystine!$H$43:$H$47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Cystine!$I$33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Cystine!$J$33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Cystine!$K$33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Cystine!$L$33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Cystine!$M$33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Cystine!$N$33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Cystine!$O$33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Cystine!$P$33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Cystine!$Q$33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Cystine!$R$33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Cystine!$S$33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249912"/>
        <c:axId val="1919255560"/>
      </c:scatterChart>
      <c:valAx>
        <c:axId val="191924991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19255560"/>
        <c:crosses val="autoZero"/>
        <c:crossBetween val="midCat"/>
      </c:valAx>
      <c:valAx>
        <c:axId val="191925556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192499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Cystine!$C$33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Cystine!$C$87:$C$92</c:f>
                <c:numCache>
                  <c:formatCode>General</c:formatCode>
                  <c:ptCount val="6"/>
                  <c:pt idx="0">
                    <c:v>2.44266254840328</c:v>
                  </c:pt>
                  <c:pt idx="1">
                    <c:v>4.055490923457311</c:v>
                  </c:pt>
                  <c:pt idx="2">
                    <c:v>4.068425422282537</c:v>
                  </c:pt>
                  <c:pt idx="3">
                    <c:v>6.270852326013284</c:v>
                  </c:pt>
                  <c:pt idx="4">
                    <c:v>5.143824469521721</c:v>
                  </c:pt>
                  <c:pt idx="5">
                    <c:v>1.935342012112523</c:v>
                  </c:pt>
                </c:numCache>
              </c:numRef>
            </c:plus>
            <c:minus>
              <c:numRef>
                <c:f>Cystine!$C$87:$C$92</c:f>
                <c:numCache>
                  <c:formatCode>General</c:formatCode>
                  <c:ptCount val="6"/>
                  <c:pt idx="0">
                    <c:v>2.44266254840328</c:v>
                  </c:pt>
                  <c:pt idx="1">
                    <c:v>4.055490923457311</c:v>
                  </c:pt>
                  <c:pt idx="2">
                    <c:v>4.068425422282537</c:v>
                  </c:pt>
                  <c:pt idx="3">
                    <c:v>6.270852326013284</c:v>
                  </c:pt>
                  <c:pt idx="4">
                    <c:v>5.143824469521721</c:v>
                  </c:pt>
                  <c:pt idx="5">
                    <c:v>1.935342012112523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Cystine!$C$79:$C$84</c:f>
              <c:numCache>
                <c:formatCode>0</c:formatCode>
                <c:ptCount val="6"/>
                <c:pt idx="0">
                  <c:v>90.28550747077787</c:v>
                </c:pt>
                <c:pt idx="1">
                  <c:v>88.1806936217036</c:v>
                </c:pt>
                <c:pt idx="2">
                  <c:v>87.38881854548372</c:v>
                </c:pt>
                <c:pt idx="3">
                  <c:v>88.32314131145608</c:v>
                </c:pt>
                <c:pt idx="4">
                  <c:v>89.82235650858776</c:v>
                </c:pt>
                <c:pt idx="5" formatCode="General">
                  <c:v>93.7331096695604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Cystine!$D$33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Cystine!$D$87:$D$92</c:f>
                <c:numCache>
                  <c:formatCode>General</c:formatCode>
                  <c:ptCount val="6"/>
                  <c:pt idx="0">
                    <c:v>2.442662548403276</c:v>
                  </c:pt>
                  <c:pt idx="1">
                    <c:v>4.055490923457314</c:v>
                  </c:pt>
                  <c:pt idx="2">
                    <c:v>4.068425422282524</c:v>
                  </c:pt>
                  <c:pt idx="3">
                    <c:v>6.270852326013286</c:v>
                  </c:pt>
                  <c:pt idx="4">
                    <c:v>5.143824469521724</c:v>
                  </c:pt>
                  <c:pt idx="5">
                    <c:v>1.935342012112531</c:v>
                  </c:pt>
                </c:numCache>
              </c:numRef>
            </c:plus>
            <c:minus>
              <c:numRef>
                <c:f>Cystine!$D$87:$D$92</c:f>
                <c:numCache>
                  <c:formatCode>General</c:formatCode>
                  <c:ptCount val="6"/>
                  <c:pt idx="0">
                    <c:v>2.442662548403276</c:v>
                  </c:pt>
                  <c:pt idx="1">
                    <c:v>4.055490923457314</c:v>
                  </c:pt>
                  <c:pt idx="2">
                    <c:v>4.068425422282524</c:v>
                  </c:pt>
                  <c:pt idx="3">
                    <c:v>6.270852326013286</c:v>
                  </c:pt>
                  <c:pt idx="4">
                    <c:v>5.143824469521724</c:v>
                  </c:pt>
                  <c:pt idx="5">
                    <c:v>1.935342012112531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Cystine!$D$79:$D$84</c:f>
              <c:numCache>
                <c:formatCode>0</c:formatCode>
                <c:ptCount val="6"/>
                <c:pt idx="0">
                  <c:v>9.714492529222148</c:v>
                </c:pt>
                <c:pt idx="1">
                  <c:v>11.81930637829638</c:v>
                </c:pt>
                <c:pt idx="2">
                  <c:v>12.6111814545163</c:v>
                </c:pt>
                <c:pt idx="3">
                  <c:v>11.67685868854391</c:v>
                </c:pt>
                <c:pt idx="4">
                  <c:v>10.17764349141227</c:v>
                </c:pt>
                <c:pt idx="5" formatCode="General">
                  <c:v>6.266890330439599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Cystine!$E$33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Cystine!$E$87:$E$92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Cystine!$E$65:$E$70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Cystine!$E$79:$E$84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Cystine!$F$33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Cystine!$F$87:$F$92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Cystine!$F$87:$F$92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Cystine!$G$33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Cystine!$G$87:$G$92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Cystine!$G$87:$G$92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Cystine!$H$33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Cystine!$H$43:$H$47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Cystine!$I$33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Cystine!$J$33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Cystine!$K$33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Cystine!$L$33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Cystine!$M$33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Cystine!$N$33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Cystine!$O$33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Cystine!$P$33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Cystine!$Q$33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Cystine!$R$33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Cystine!$S$33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Cystine!$S$43:$S$47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89560"/>
        <c:axId val="1919395208"/>
      </c:scatterChart>
      <c:valAx>
        <c:axId val="191938956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19395208"/>
        <c:crosses val="autoZero"/>
        <c:crossBetween val="midCat"/>
      </c:valAx>
      <c:valAx>
        <c:axId val="191939520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193895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Cystine!$A$73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Cystine!$B$74:$F$74</c:f>
                <c:numCache>
                  <c:formatCode>General</c:formatCode>
                  <c:ptCount val="5"/>
                  <c:pt idx="0">
                    <c:v>0.146199289205879</c:v>
                  </c:pt>
                  <c:pt idx="1">
                    <c:v>0.160899439511165</c:v>
                  </c:pt>
                  <c:pt idx="2">
                    <c:v>0.290882658455485</c:v>
                  </c:pt>
                  <c:pt idx="3">
                    <c:v>0.0338998227317502</c:v>
                  </c:pt>
                  <c:pt idx="4">
                    <c:v>0.202551570881549</c:v>
                  </c:pt>
                </c:numCache>
              </c:numRef>
            </c:plus>
            <c:minus>
              <c:numRef>
                <c:f>Cystine!$B$74:$F$74</c:f>
                <c:numCache>
                  <c:formatCode>General</c:formatCode>
                  <c:ptCount val="5"/>
                  <c:pt idx="0">
                    <c:v>0.146199289205879</c:v>
                  </c:pt>
                  <c:pt idx="1">
                    <c:v>0.160899439511165</c:v>
                  </c:pt>
                  <c:pt idx="2">
                    <c:v>0.290882658455485</c:v>
                  </c:pt>
                  <c:pt idx="3">
                    <c:v>0.0338998227317502</c:v>
                  </c:pt>
                  <c:pt idx="4">
                    <c:v>0.202551570881549</c:v>
                  </c:pt>
                </c:numCache>
              </c:numRef>
            </c:minus>
          </c:errBars>
          <c:cat>
            <c:strRef>
              <c:f>Cystine!$B$50:$F$50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Cystine!$B$73:$F$73</c:f>
              <c:numCache>
                <c:formatCode>General</c:formatCode>
                <c:ptCount val="5"/>
                <c:pt idx="0">
                  <c:v>1.090958395839124</c:v>
                </c:pt>
                <c:pt idx="1">
                  <c:v>0.842580285762593</c:v>
                </c:pt>
                <c:pt idx="2">
                  <c:v>1.087380004291306</c:v>
                </c:pt>
                <c:pt idx="3" formatCode="0.00E+00">
                  <c:v>1.029645415325149</c:v>
                </c:pt>
                <c:pt idx="4">
                  <c:v>1.083799794547488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555816"/>
        <c:axId val="1919563064"/>
      </c:barChart>
      <c:catAx>
        <c:axId val="191955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919563064"/>
        <c:crosses val="autoZero"/>
        <c:auto val="1"/>
        <c:lblAlgn val="ctr"/>
        <c:lblOffset val="0"/>
        <c:noMultiLvlLbl val="0"/>
      </c:catAx>
      <c:valAx>
        <c:axId val="1919563064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19555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Cystine!$A$51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Cystine!$B$96:$F$96</c:f>
                <c:numCache>
                  <c:formatCode>General</c:formatCode>
                  <c:ptCount val="5"/>
                  <c:pt idx="0">
                    <c:v>0.261646711126915</c:v>
                  </c:pt>
                  <c:pt idx="1">
                    <c:v>0.135502912812644</c:v>
                  </c:pt>
                  <c:pt idx="2">
                    <c:v>0.0139055997432786</c:v>
                  </c:pt>
                  <c:pt idx="3">
                    <c:v>0.258385349451061</c:v>
                  </c:pt>
                  <c:pt idx="4">
                    <c:v>0.224352768775737</c:v>
                  </c:pt>
                </c:numCache>
              </c:numRef>
            </c:plus>
            <c:minus>
              <c:numRef>
                <c:f>Cystine!$B$96:$F$96</c:f>
                <c:numCache>
                  <c:formatCode>General</c:formatCode>
                  <c:ptCount val="5"/>
                  <c:pt idx="0">
                    <c:v>0.261646711126915</c:v>
                  </c:pt>
                  <c:pt idx="1">
                    <c:v>0.135502912812644</c:v>
                  </c:pt>
                  <c:pt idx="2">
                    <c:v>0.0139055997432786</c:v>
                  </c:pt>
                  <c:pt idx="3">
                    <c:v>0.258385349451061</c:v>
                  </c:pt>
                  <c:pt idx="4">
                    <c:v>0.224352768775737</c:v>
                  </c:pt>
                </c:numCache>
              </c:numRef>
            </c:minus>
          </c:errBars>
          <c:cat>
            <c:strRef>
              <c:f>Cystine!$B$50:$F$50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Cystine!$B$95:$F$95</c:f>
              <c:numCache>
                <c:formatCode>General</c:formatCode>
                <c:ptCount val="5"/>
                <c:pt idx="0">
                  <c:v>0.974311329901428</c:v>
                </c:pt>
                <c:pt idx="1">
                  <c:v>0.922710351320636</c:v>
                </c:pt>
                <c:pt idx="2">
                  <c:v>0.931250325655646</c:v>
                </c:pt>
                <c:pt idx="3">
                  <c:v>1.114259743204798</c:v>
                </c:pt>
                <c:pt idx="4" formatCode="0.00E+00">
                  <c:v>1.098051637016574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237224"/>
        <c:axId val="1919240360"/>
      </c:barChart>
      <c:catAx>
        <c:axId val="191923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919240360"/>
        <c:crosses val="autoZero"/>
        <c:auto val="1"/>
        <c:lblAlgn val="ctr"/>
        <c:lblOffset val="0"/>
        <c:noMultiLvlLbl val="0"/>
      </c:catAx>
      <c:valAx>
        <c:axId val="1919240360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19237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Cystine!$C$33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Cystine!$C$43:$C$47</c:f>
                <c:numCache>
                  <c:formatCode>General</c:formatCode>
                  <c:ptCount val="5"/>
                  <c:pt idx="0">
                    <c:v>7.208082557305628</c:v>
                  </c:pt>
                  <c:pt idx="1">
                    <c:v>0.966182321420728</c:v>
                  </c:pt>
                  <c:pt idx="2">
                    <c:v>0.885788130345222</c:v>
                  </c:pt>
                  <c:pt idx="3">
                    <c:v>2.276290927835357</c:v>
                  </c:pt>
                  <c:pt idx="4">
                    <c:v>5.202534402071303</c:v>
                  </c:pt>
                </c:numCache>
              </c:numRef>
            </c:plus>
            <c:minus>
              <c:numRef>
                <c:f>Cystine!$C$43:$C$47</c:f>
                <c:numCache>
                  <c:formatCode>General</c:formatCode>
                  <c:ptCount val="5"/>
                  <c:pt idx="0">
                    <c:v>7.208082557305628</c:v>
                  </c:pt>
                  <c:pt idx="1">
                    <c:v>0.966182321420728</c:v>
                  </c:pt>
                  <c:pt idx="2">
                    <c:v>0.885788130345222</c:v>
                  </c:pt>
                  <c:pt idx="3">
                    <c:v>2.276290927835357</c:v>
                  </c:pt>
                  <c:pt idx="4">
                    <c:v>5.202534402071303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Cystine!$C$57:$C$62</c:f>
              <c:numCache>
                <c:formatCode>0</c:formatCode>
                <c:ptCount val="6"/>
                <c:pt idx="0">
                  <c:v>93.05763494046164</c:v>
                </c:pt>
                <c:pt idx="1">
                  <c:v>90.10817199648473</c:v>
                </c:pt>
                <c:pt idx="2">
                  <c:v>90.87262648295832</c:v>
                </c:pt>
                <c:pt idx="3">
                  <c:v>88.28689834558719</c:v>
                </c:pt>
                <c:pt idx="4">
                  <c:v>92.16556731780918</c:v>
                </c:pt>
                <c:pt idx="5" formatCode="General">
                  <c:v>88.11007083529728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Cystine!$V$33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Cystine!$V$41:$V$45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Cystine!$V$57:$V$62</c:f>
              <c:numCache>
                <c:formatCode>0</c:formatCode>
                <c:ptCount val="6"/>
                <c:pt idx="0">
                  <c:v>6.942365059538374</c:v>
                </c:pt>
                <c:pt idx="1">
                  <c:v>9.891828003515284</c:v>
                </c:pt>
                <c:pt idx="2">
                  <c:v>9.127373517041672</c:v>
                </c:pt>
                <c:pt idx="3">
                  <c:v>11.7131016544128</c:v>
                </c:pt>
                <c:pt idx="4">
                  <c:v>7.834432682190812</c:v>
                </c:pt>
                <c:pt idx="5">
                  <c:v>11.88992916470272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202840"/>
        <c:axId val="1919208456"/>
      </c:scatterChart>
      <c:valAx>
        <c:axId val="191920284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19208456"/>
        <c:crosses val="autoZero"/>
        <c:crossBetween val="midCat"/>
      </c:valAx>
      <c:valAx>
        <c:axId val="191920845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192028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Cystine!$C$33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Cystine!$C$43:$C$47</c:f>
                <c:numCache>
                  <c:formatCode>General</c:formatCode>
                  <c:ptCount val="5"/>
                  <c:pt idx="0">
                    <c:v>7.208082557305628</c:v>
                  </c:pt>
                  <c:pt idx="1">
                    <c:v>0.966182321420728</c:v>
                  </c:pt>
                  <c:pt idx="2">
                    <c:v>0.885788130345222</c:v>
                  </c:pt>
                  <c:pt idx="3">
                    <c:v>2.276290927835357</c:v>
                  </c:pt>
                  <c:pt idx="4">
                    <c:v>5.202534402071303</c:v>
                  </c:pt>
                </c:numCache>
              </c:numRef>
            </c:plus>
            <c:minus>
              <c:numRef>
                <c:f>Cystine!$C$43:$C$47</c:f>
                <c:numCache>
                  <c:formatCode>General</c:formatCode>
                  <c:ptCount val="5"/>
                  <c:pt idx="0">
                    <c:v>7.208082557305628</c:v>
                  </c:pt>
                  <c:pt idx="1">
                    <c:v>0.966182321420728</c:v>
                  </c:pt>
                  <c:pt idx="2">
                    <c:v>0.885788130345222</c:v>
                  </c:pt>
                  <c:pt idx="3">
                    <c:v>2.276290927835357</c:v>
                  </c:pt>
                  <c:pt idx="4">
                    <c:v>5.202534402071303</c:v>
                  </c:pt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Cystine!$C$79:$C$84</c:f>
              <c:numCache>
                <c:formatCode>0</c:formatCode>
                <c:ptCount val="6"/>
                <c:pt idx="0">
                  <c:v>90.28550747077787</c:v>
                </c:pt>
                <c:pt idx="1">
                  <c:v>88.1806936217036</c:v>
                </c:pt>
                <c:pt idx="2">
                  <c:v>87.38881854548372</c:v>
                </c:pt>
                <c:pt idx="3">
                  <c:v>88.32314131145608</c:v>
                </c:pt>
                <c:pt idx="4">
                  <c:v>89.82235650858776</c:v>
                </c:pt>
                <c:pt idx="5" formatCode="General">
                  <c:v>93.7331096695604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Cystine!$V$33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Cystine!$V$41:$V$45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Cystine!$V$41:$V$45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Cystine!$B$34:$B$39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Cystine!$V$79:$V$84</c:f>
              <c:numCache>
                <c:formatCode>0</c:formatCode>
                <c:ptCount val="6"/>
                <c:pt idx="0">
                  <c:v>9.714492529222148</c:v>
                </c:pt>
                <c:pt idx="1">
                  <c:v>11.81930637829638</c:v>
                </c:pt>
                <c:pt idx="2">
                  <c:v>12.6111814545163</c:v>
                </c:pt>
                <c:pt idx="3">
                  <c:v>11.67685868854391</c:v>
                </c:pt>
                <c:pt idx="4">
                  <c:v>10.17764349141227</c:v>
                </c:pt>
                <c:pt idx="5">
                  <c:v>6.266890330439599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70536"/>
        <c:axId val="1918976152"/>
      </c:scatterChart>
      <c:valAx>
        <c:axId val="191897053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18976152"/>
        <c:crosses val="autoZero"/>
        <c:crossBetween val="midCat"/>
      </c:valAx>
      <c:valAx>
        <c:axId val="191897615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189705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aspartate!$C$33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aspartate!$C$43:$C$48</c:f>
                <c:numCache>
                  <c:formatCode>General</c:formatCode>
                  <c:ptCount val="6"/>
                  <c:pt idx="0">
                    <c:v>0.878925971275363</c:v>
                  </c:pt>
                  <c:pt idx="1">
                    <c:v>3.151511936931005</c:v>
                  </c:pt>
                  <c:pt idx="2">
                    <c:v>4.02964986302663</c:v>
                  </c:pt>
                  <c:pt idx="3">
                    <c:v>5.962052200754445</c:v>
                  </c:pt>
                  <c:pt idx="4">
                    <c:v>5.474389452102568</c:v>
                  </c:pt>
                  <c:pt idx="5">
                    <c:v>3.396188817463706</c:v>
                  </c:pt>
                </c:numCache>
              </c:numRef>
            </c:plus>
            <c:minus>
              <c:numRef>
                <c:f>aspartate!$C$43:$C$48</c:f>
                <c:numCache>
                  <c:formatCode>General</c:formatCode>
                  <c:ptCount val="6"/>
                  <c:pt idx="0">
                    <c:v>0.878925971275363</c:v>
                  </c:pt>
                  <c:pt idx="1">
                    <c:v>3.151511936931005</c:v>
                  </c:pt>
                  <c:pt idx="2">
                    <c:v>4.02964986302663</c:v>
                  </c:pt>
                  <c:pt idx="3">
                    <c:v>5.962052200754445</c:v>
                  </c:pt>
                  <c:pt idx="4">
                    <c:v>5.474389452102568</c:v>
                  </c:pt>
                  <c:pt idx="5">
                    <c:v>3.396188817463706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aspartate!$C$34:$C$39</c:f>
              <c:numCache>
                <c:formatCode>0</c:formatCode>
                <c:ptCount val="6"/>
                <c:pt idx="0">
                  <c:v>98.81734849900216</c:v>
                </c:pt>
                <c:pt idx="1">
                  <c:v>89.32999451595337</c:v>
                </c:pt>
                <c:pt idx="2">
                  <c:v>83.706151523063</c:v>
                </c:pt>
                <c:pt idx="3">
                  <c:v>88.67824242931175</c:v>
                </c:pt>
                <c:pt idx="4">
                  <c:v>79.32224042574203</c:v>
                </c:pt>
                <c:pt idx="5" formatCode="General">
                  <c:v>64.55581775145481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aspartate!$D$33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aspartate!$D$43:$D$48</c:f>
                <c:numCache>
                  <c:formatCode>General</c:formatCode>
                  <c:ptCount val="6"/>
                  <c:pt idx="0">
                    <c:v>0.878925971275368</c:v>
                  </c:pt>
                  <c:pt idx="1">
                    <c:v>3.151511936931005</c:v>
                  </c:pt>
                  <c:pt idx="2">
                    <c:v>4.02964986302664</c:v>
                  </c:pt>
                  <c:pt idx="3">
                    <c:v>5.962052200754453</c:v>
                  </c:pt>
                  <c:pt idx="4">
                    <c:v>5.474389452102572</c:v>
                  </c:pt>
                  <c:pt idx="5">
                    <c:v>3.396188817463702</c:v>
                  </c:pt>
                </c:numCache>
              </c:numRef>
            </c:plus>
            <c:minus>
              <c:numRef>
                <c:f>aspartate!$D$43:$D$48</c:f>
                <c:numCache>
                  <c:formatCode>General</c:formatCode>
                  <c:ptCount val="6"/>
                  <c:pt idx="0">
                    <c:v>0.878925971275368</c:v>
                  </c:pt>
                  <c:pt idx="1">
                    <c:v>3.151511936931005</c:v>
                  </c:pt>
                  <c:pt idx="2">
                    <c:v>4.02964986302664</c:v>
                  </c:pt>
                  <c:pt idx="3">
                    <c:v>5.962052200754453</c:v>
                  </c:pt>
                  <c:pt idx="4">
                    <c:v>5.474389452102572</c:v>
                  </c:pt>
                  <c:pt idx="5">
                    <c:v>3.396188817463702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aspartate!$D$34:$D$39</c:f>
              <c:numCache>
                <c:formatCode>0</c:formatCode>
                <c:ptCount val="6"/>
                <c:pt idx="0">
                  <c:v>1.182651500997837</c:v>
                </c:pt>
                <c:pt idx="1">
                  <c:v>10.67000548404662</c:v>
                </c:pt>
                <c:pt idx="2">
                  <c:v>16.29384847693701</c:v>
                </c:pt>
                <c:pt idx="3">
                  <c:v>11.32175757068825</c:v>
                </c:pt>
                <c:pt idx="4">
                  <c:v>20.67775957425794</c:v>
                </c:pt>
                <c:pt idx="5" formatCode="General">
                  <c:v>35.4441822485452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aspartate!$E$33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aspartate!$E$43:$E$48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aspartate!$E$43:$E$48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aspartate!$E$34:$E$39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aspartate!$F$33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aspartate!$F$43:$F$48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aspartate!$F$43:$F$48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aspartate!$G$33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aspartate!$G$43:$G$48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aspartate!$G$43:$G$48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aspartate!$H$33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aspartate!$H$43:$H$47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aspartate!$I$33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aspartate!$J$33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aspartate!$K$33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aspartate!$L$33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aspartate!$M$33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aspartate!$N$33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aspartate!$O$33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aspartate!$P$33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aspartate!$Q$33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aspartate!$R$33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aspartate!$S$33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93128"/>
        <c:axId val="2099198776"/>
      </c:scatterChart>
      <c:valAx>
        <c:axId val="209919312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9198776"/>
        <c:crosses val="autoZero"/>
        <c:crossBetween val="midCat"/>
      </c:valAx>
      <c:valAx>
        <c:axId val="209919877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91931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aspartate!$A$51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aspartate!$B$52:$F$52</c:f>
                <c:numCache>
                  <c:formatCode>General</c:formatCode>
                  <c:ptCount val="5"/>
                  <c:pt idx="0">
                    <c:v>0.415777925737335</c:v>
                  </c:pt>
                  <c:pt idx="1">
                    <c:v>0.25737784166132</c:v>
                  </c:pt>
                  <c:pt idx="2">
                    <c:v>0.312512531684658</c:v>
                  </c:pt>
                  <c:pt idx="3">
                    <c:v>0.121911061902607</c:v>
                  </c:pt>
                  <c:pt idx="4">
                    <c:v>0.0521024496147308</c:v>
                  </c:pt>
                </c:numCache>
              </c:numRef>
            </c:plus>
            <c:minus>
              <c:numRef>
                <c:f>aspartate!$B$52:$F$52</c:f>
                <c:numCache>
                  <c:formatCode>General</c:formatCode>
                  <c:ptCount val="5"/>
                  <c:pt idx="0">
                    <c:v>0.415777925737335</c:v>
                  </c:pt>
                  <c:pt idx="1">
                    <c:v>0.25737784166132</c:v>
                  </c:pt>
                  <c:pt idx="2">
                    <c:v>0.312512531684658</c:v>
                  </c:pt>
                  <c:pt idx="3">
                    <c:v>0.121911061902607</c:v>
                  </c:pt>
                  <c:pt idx="4">
                    <c:v>0.0521024496147308</c:v>
                  </c:pt>
                </c:numCache>
              </c:numRef>
            </c:minus>
          </c:errBars>
          <c:cat>
            <c:strRef>
              <c:f>aspartate!$B$50:$F$50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aspartate!$B$51:$F$51</c:f>
              <c:numCache>
                <c:formatCode>General</c:formatCode>
                <c:ptCount val="5"/>
                <c:pt idx="0">
                  <c:v>0.474833040017954</c:v>
                </c:pt>
                <c:pt idx="1">
                  <c:v>0.591874116217866</c:v>
                </c:pt>
                <c:pt idx="2">
                  <c:v>0.980265055806432</c:v>
                </c:pt>
                <c:pt idx="3">
                  <c:v>0.676384977265666</c:v>
                </c:pt>
                <c:pt idx="4">
                  <c:v>0.501306292370193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057848"/>
        <c:axId val="1919054312"/>
      </c:barChart>
      <c:catAx>
        <c:axId val="191905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919054312"/>
        <c:crosses val="autoZero"/>
        <c:auto val="1"/>
        <c:lblAlgn val="ctr"/>
        <c:lblOffset val="0"/>
        <c:noMultiLvlLbl val="0"/>
      </c:catAx>
      <c:valAx>
        <c:axId val="1919054312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190578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aspartate!$C$33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aspartate!$C$43:$C$47</c:f>
                <c:numCache>
                  <c:formatCode>General</c:formatCode>
                  <c:ptCount val="5"/>
                  <c:pt idx="0">
                    <c:v>0.878925971275363</c:v>
                  </c:pt>
                  <c:pt idx="1">
                    <c:v>3.151511936931005</c:v>
                  </c:pt>
                  <c:pt idx="2">
                    <c:v>4.02964986302663</c:v>
                  </c:pt>
                  <c:pt idx="3">
                    <c:v>5.962052200754445</c:v>
                  </c:pt>
                  <c:pt idx="4">
                    <c:v>5.474389452102568</c:v>
                  </c:pt>
                </c:numCache>
              </c:numRef>
            </c:plus>
            <c:minus>
              <c:numRef>
                <c:f>aspartate!$C$43:$C$47</c:f>
                <c:numCache>
                  <c:formatCode>General</c:formatCode>
                  <c:ptCount val="5"/>
                  <c:pt idx="0">
                    <c:v>0.878925971275363</c:v>
                  </c:pt>
                  <c:pt idx="1">
                    <c:v>3.151511936931005</c:v>
                  </c:pt>
                  <c:pt idx="2">
                    <c:v>4.02964986302663</c:v>
                  </c:pt>
                  <c:pt idx="3">
                    <c:v>5.962052200754445</c:v>
                  </c:pt>
                  <c:pt idx="4">
                    <c:v>5.474389452102568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aspartate!$C$34:$C$39</c:f>
              <c:numCache>
                <c:formatCode>0</c:formatCode>
                <c:ptCount val="6"/>
                <c:pt idx="0">
                  <c:v>98.81734849900216</c:v>
                </c:pt>
                <c:pt idx="1">
                  <c:v>89.32999451595337</c:v>
                </c:pt>
                <c:pt idx="2">
                  <c:v>83.706151523063</c:v>
                </c:pt>
                <c:pt idx="3">
                  <c:v>88.67824242931175</c:v>
                </c:pt>
                <c:pt idx="4">
                  <c:v>79.32224042574203</c:v>
                </c:pt>
                <c:pt idx="5" formatCode="General">
                  <c:v>64.55581775145481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aspartate!$V$33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aspartate!$V$41:$V$45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aspartate!$V$34:$V$39</c:f>
              <c:numCache>
                <c:formatCode>0</c:formatCode>
                <c:ptCount val="6"/>
                <c:pt idx="0">
                  <c:v>1.182651500997837</c:v>
                </c:pt>
                <c:pt idx="1">
                  <c:v>10.67000548404662</c:v>
                </c:pt>
                <c:pt idx="2">
                  <c:v>16.29384847693701</c:v>
                </c:pt>
                <c:pt idx="3">
                  <c:v>11.32175757068825</c:v>
                </c:pt>
                <c:pt idx="4">
                  <c:v>20.67775957425794</c:v>
                </c:pt>
                <c:pt idx="5">
                  <c:v>35.4441822485452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66264"/>
        <c:axId val="2099143128"/>
      </c:scatterChart>
      <c:valAx>
        <c:axId val="209916626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9143128"/>
        <c:crosses val="autoZero"/>
        <c:crossBetween val="midCat"/>
      </c:valAx>
      <c:valAx>
        <c:axId val="209914312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91662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aspartate!$C$56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aspartate!$C$65:$C$70</c:f>
                <c:numCache>
                  <c:formatCode>General</c:formatCode>
                  <c:ptCount val="6"/>
                  <c:pt idx="0">
                    <c:v>0.248566357681661</c:v>
                  </c:pt>
                  <c:pt idx="1">
                    <c:v>2.930824539088499</c:v>
                  </c:pt>
                  <c:pt idx="2">
                    <c:v>0.615967426868307</c:v>
                  </c:pt>
                  <c:pt idx="3">
                    <c:v>1.33296158731003</c:v>
                  </c:pt>
                  <c:pt idx="4">
                    <c:v>3.662801724920813</c:v>
                  </c:pt>
                  <c:pt idx="5">
                    <c:v>8.435078796893727</c:v>
                  </c:pt>
                </c:numCache>
              </c:numRef>
            </c:plus>
            <c:minus>
              <c:numRef>
                <c:f>aspartate!$C$65:$C$70</c:f>
                <c:numCache>
                  <c:formatCode>General</c:formatCode>
                  <c:ptCount val="6"/>
                  <c:pt idx="0">
                    <c:v>0.248566357681661</c:v>
                  </c:pt>
                  <c:pt idx="1">
                    <c:v>2.930824539088499</c:v>
                  </c:pt>
                  <c:pt idx="2">
                    <c:v>0.615967426868307</c:v>
                  </c:pt>
                  <c:pt idx="3">
                    <c:v>1.33296158731003</c:v>
                  </c:pt>
                  <c:pt idx="4">
                    <c:v>3.662801724920813</c:v>
                  </c:pt>
                  <c:pt idx="5">
                    <c:v>8.435078796893727</c:v>
                  </c:pt>
                </c:numCache>
              </c:numRef>
            </c:minus>
          </c:errBars>
          <c:xVal>
            <c:numRef>
              <c:f>aspartate!$B$57:$B$62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aspartate!$C$57:$C$62</c:f>
              <c:numCache>
                <c:formatCode>0</c:formatCode>
                <c:ptCount val="6"/>
                <c:pt idx="0">
                  <c:v>99.4310047811473</c:v>
                </c:pt>
                <c:pt idx="1">
                  <c:v>94.5175414183722</c:v>
                </c:pt>
                <c:pt idx="2">
                  <c:v>86.4484257397353</c:v>
                </c:pt>
                <c:pt idx="3">
                  <c:v>81.36620502967647</c:v>
                </c:pt>
                <c:pt idx="4">
                  <c:v>80.75262136794042</c:v>
                </c:pt>
                <c:pt idx="5" formatCode="General">
                  <c:v>75.79219819978749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aspartate!$D$56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aspartate!$D$65:$D$70</c:f>
                <c:numCache>
                  <c:formatCode>General</c:formatCode>
                  <c:ptCount val="6"/>
                  <c:pt idx="0">
                    <c:v>0.24856635768167</c:v>
                  </c:pt>
                  <c:pt idx="1">
                    <c:v>2.930824539088495</c:v>
                  </c:pt>
                  <c:pt idx="2">
                    <c:v>0.615967426868305</c:v>
                  </c:pt>
                  <c:pt idx="3">
                    <c:v>1.332961587310037</c:v>
                  </c:pt>
                  <c:pt idx="4">
                    <c:v>3.662801724920837</c:v>
                  </c:pt>
                  <c:pt idx="5">
                    <c:v>8.435078796893734</c:v>
                  </c:pt>
                </c:numCache>
              </c:numRef>
            </c:plus>
            <c:minus>
              <c:numRef>
                <c:f>aspartate!$D$65:$D$70</c:f>
                <c:numCache>
                  <c:formatCode>General</c:formatCode>
                  <c:ptCount val="6"/>
                  <c:pt idx="0">
                    <c:v>0.24856635768167</c:v>
                  </c:pt>
                  <c:pt idx="1">
                    <c:v>2.930824539088495</c:v>
                  </c:pt>
                  <c:pt idx="2">
                    <c:v>0.615967426868305</c:v>
                  </c:pt>
                  <c:pt idx="3">
                    <c:v>1.332961587310037</c:v>
                  </c:pt>
                  <c:pt idx="4">
                    <c:v>3.662801724920837</c:v>
                  </c:pt>
                  <c:pt idx="5">
                    <c:v>8.435078796893734</c:v>
                  </c:pt>
                </c:numCache>
              </c:numRef>
            </c:minus>
          </c:errBars>
          <c:xVal>
            <c:numRef>
              <c:f>aspartate!$B$57:$B$62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aspartate!$D$57:$D$62</c:f>
              <c:numCache>
                <c:formatCode>0</c:formatCode>
                <c:ptCount val="6"/>
                <c:pt idx="0">
                  <c:v>0.568995218852713</c:v>
                </c:pt>
                <c:pt idx="1">
                  <c:v>5.48245858162778</c:v>
                </c:pt>
                <c:pt idx="2">
                  <c:v>13.55157426026471</c:v>
                </c:pt>
                <c:pt idx="3">
                  <c:v>18.63379497032352</c:v>
                </c:pt>
                <c:pt idx="4">
                  <c:v>19.24737863205958</c:v>
                </c:pt>
                <c:pt idx="5" formatCode="General">
                  <c:v>24.20780180021252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aspartate!$E$56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aspartate!$E$65:$E$70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aspartate!$E$65:$E$70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aspartate!$B$57:$B$62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aspartate!$E$57:$E$62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aspartate!$F$56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aspartate!$F$65:$F$70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aspartate!$F$65:$F$70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aspartate!$B$57:$B$62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aspartate!$G$33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aspartate!$G$65:$G$70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aspartate!$G$65:$G$70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aspartate!$H$33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aspartate!$H$43:$H$47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aspartate!$I$33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aspartate!$J$33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aspartate!$K$33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aspartate!$L$33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aspartate!$M$33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aspartate!$N$33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aspartate!$O$33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aspartate!$P$33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aspartate!$Q$33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aspartate!$R$33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aspartate!$S$33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911896"/>
        <c:axId val="2098917544"/>
      </c:scatterChart>
      <c:valAx>
        <c:axId val="209891189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8917544"/>
        <c:crosses val="autoZero"/>
        <c:crossBetween val="midCat"/>
      </c:valAx>
      <c:valAx>
        <c:axId val="209891754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89118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uridine!$C$33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uridine!$C$87:$C$92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2.788480972657045</c:v>
                  </c:pt>
                </c:numCache>
              </c:numRef>
            </c:plus>
            <c:minus>
              <c:numRef>
                <c:f>uridine!$C$87:$C$92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2.788480972657045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uridine!$C$79:$C$84</c:f>
              <c:numCache>
                <c:formatCode>0</c:formatCode>
                <c:ptCount val="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 formatCode="General">
                  <c:v>97.22945001824657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uridine!$D$33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uridine!$D$87:$D$92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3.134282880390255</c:v>
                  </c:pt>
                </c:numCache>
              </c:numRef>
            </c:plus>
            <c:minus>
              <c:numRef>
                <c:f>uridine!$D$87:$D$92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3.134282880390255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uridine!$D$79:$D$84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1.563316583800282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uridine!$E$33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uridine!$E$87:$E$92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2.205756546608837</c:v>
                  </c:pt>
                </c:numCache>
              </c:numRef>
            </c:plus>
            <c:minus>
              <c:numRef>
                <c:f>uridine!$E$65:$E$70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1.032777029116716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uridine!$E$79:$E$84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1.207233397953156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uridine!$F$33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uridine!$F$87:$F$92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uridine!$F$87:$F$92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uridine!$G$33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uridine!$G$87:$G$92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uridine!$G$87:$G$92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uridine!$H$33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uridine!$H$43:$H$47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uridine!$I$33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uridine!$J$33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uridine!$K$33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uridine!$L$33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uridine!$M$33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uridine!$N$33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uridine!$O$33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uridine!$P$33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uridine!$Q$33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uridine!$R$33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uridine!$S$33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uridine!$S$43:$S$47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137000"/>
        <c:axId val="-2095802424"/>
      </c:scatterChart>
      <c:valAx>
        <c:axId val="176413700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95802424"/>
        <c:crosses val="autoZero"/>
        <c:crossBetween val="midCat"/>
      </c:valAx>
      <c:valAx>
        <c:axId val="-209580242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641370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aspartate!$C$33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aspartate!$C$87:$C$92</c:f>
                <c:numCache>
                  <c:formatCode>General</c:formatCode>
                  <c:ptCount val="6"/>
                  <c:pt idx="0">
                    <c:v>0.100740182927398</c:v>
                  </c:pt>
                  <c:pt idx="1">
                    <c:v>3.589661394048117</c:v>
                  </c:pt>
                  <c:pt idx="2">
                    <c:v>6.48945634328603</c:v>
                  </c:pt>
                  <c:pt idx="3">
                    <c:v>2.532203050945669</c:v>
                  </c:pt>
                  <c:pt idx="4">
                    <c:v>8.59900680154661</c:v>
                  </c:pt>
                  <c:pt idx="5">
                    <c:v>4.399038522796965</c:v>
                  </c:pt>
                </c:numCache>
              </c:numRef>
            </c:plus>
            <c:minus>
              <c:numRef>
                <c:f>aspartate!$C$87:$C$92</c:f>
                <c:numCache>
                  <c:formatCode>General</c:formatCode>
                  <c:ptCount val="6"/>
                  <c:pt idx="0">
                    <c:v>0.100740182927398</c:v>
                  </c:pt>
                  <c:pt idx="1">
                    <c:v>3.589661394048117</c:v>
                  </c:pt>
                  <c:pt idx="2">
                    <c:v>6.48945634328603</c:v>
                  </c:pt>
                  <c:pt idx="3">
                    <c:v>2.532203050945669</c:v>
                  </c:pt>
                  <c:pt idx="4">
                    <c:v>8.59900680154661</c:v>
                  </c:pt>
                  <c:pt idx="5">
                    <c:v>4.399038522796965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aspartate!$C$79:$C$84</c:f>
              <c:numCache>
                <c:formatCode>0</c:formatCode>
                <c:ptCount val="6"/>
                <c:pt idx="0">
                  <c:v>99.34701932111</c:v>
                </c:pt>
                <c:pt idx="1">
                  <c:v>95.60174802500455</c:v>
                </c:pt>
                <c:pt idx="2">
                  <c:v>85.06711694189124</c:v>
                </c:pt>
                <c:pt idx="3">
                  <c:v>77.6834040911416</c:v>
                </c:pt>
                <c:pt idx="4">
                  <c:v>76.94267056060488</c:v>
                </c:pt>
                <c:pt idx="5" formatCode="General">
                  <c:v>69.72552026007252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aspartate!$D$33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aspartate!$D$87:$D$92</c:f>
                <c:numCache>
                  <c:formatCode>General</c:formatCode>
                  <c:ptCount val="6"/>
                  <c:pt idx="0">
                    <c:v>0.1007401829274</c:v>
                  </c:pt>
                  <c:pt idx="1">
                    <c:v>3.589661394048114</c:v>
                  </c:pt>
                  <c:pt idx="2">
                    <c:v>6.489456343286025</c:v>
                  </c:pt>
                  <c:pt idx="3">
                    <c:v>2.532203050945664</c:v>
                  </c:pt>
                  <c:pt idx="4">
                    <c:v>8.599006801546607</c:v>
                  </c:pt>
                  <c:pt idx="5">
                    <c:v>4.399038522796954</c:v>
                  </c:pt>
                </c:numCache>
              </c:numRef>
            </c:plus>
            <c:minus>
              <c:numRef>
                <c:f>aspartate!$D$87:$D$92</c:f>
                <c:numCache>
                  <c:formatCode>General</c:formatCode>
                  <c:ptCount val="6"/>
                  <c:pt idx="0">
                    <c:v>0.1007401829274</c:v>
                  </c:pt>
                  <c:pt idx="1">
                    <c:v>3.589661394048114</c:v>
                  </c:pt>
                  <c:pt idx="2">
                    <c:v>6.489456343286025</c:v>
                  </c:pt>
                  <c:pt idx="3">
                    <c:v>2.532203050945664</c:v>
                  </c:pt>
                  <c:pt idx="4">
                    <c:v>8.599006801546607</c:v>
                  </c:pt>
                  <c:pt idx="5">
                    <c:v>4.399038522796954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aspartate!$D$79:$D$84</c:f>
              <c:numCache>
                <c:formatCode>0</c:formatCode>
                <c:ptCount val="6"/>
                <c:pt idx="0">
                  <c:v>0.652980678889983</c:v>
                </c:pt>
                <c:pt idx="1">
                  <c:v>4.398251974995442</c:v>
                </c:pt>
                <c:pt idx="2">
                  <c:v>14.93288305810875</c:v>
                </c:pt>
                <c:pt idx="3">
                  <c:v>22.3165959088584</c:v>
                </c:pt>
                <c:pt idx="4">
                  <c:v>23.05732943939514</c:v>
                </c:pt>
                <c:pt idx="5" formatCode="General">
                  <c:v>30.27447973992746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aspartate!$E$33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aspartate!$E$87:$E$92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aspartate!$E$65:$E$70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aspartate!$E$79:$E$84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aspartate!$F$33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aspartate!$F$87:$F$92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aspartate!$F$87:$F$92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aspartate!$G$33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aspartate!$G$87:$G$92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aspartate!$G$87:$G$92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aspartate!$H$33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aspartate!$H$43:$H$47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aspartate!$I$33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aspartate!$J$33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aspartate!$K$33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aspartate!$L$33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aspartate!$M$33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aspartate!$N$33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aspartate!$O$33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aspartate!$P$33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aspartate!$Q$33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aspartate!$R$33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aspartate!$S$33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aspartate!$S$43:$S$47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819064"/>
        <c:axId val="2098824712"/>
      </c:scatterChart>
      <c:valAx>
        <c:axId val="209881906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8824712"/>
        <c:crosses val="autoZero"/>
        <c:crossBetween val="midCat"/>
      </c:valAx>
      <c:valAx>
        <c:axId val="209882471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88190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aspartate!$A$73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aspartate!$B$74:$F$74</c:f>
                <c:numCache>
                  <c:formatCode>General</c:formatCode>
                  <c:ptCount val="5"/>
                  <c:pt idx="0">
                    <c:v>0.389591612065453</c:v>
                  </c:pt>
                  <c:pt idx="1">
                    <c:v>0.190533940623114</c:v>
                  </c:pt>
                  <c:pt idx="2">
                    <c:v>0.148702913775082</c:v>
                  </c:pt>
                  <c:pt idx="3">
                    <c:v>0.146801814360664</c:v>
                  </c:pt>
                  <c:pt idx="4">
                    <c:v>0.159563201099171</c:v>
                  </c:pt>
                </c:numCache>
              </c:numRef>
            </c:plus>
            <c:minus>
              <c:numRef>
                <c:f>aspartate!$B$74:$F$74</c:f>
                <c:numCache>
                  <c:formatCode>General</c:formatCode>
                  <c:ptCount val="5"/>
                  <c:pt idx="0">
                    <c:v>0.389591612065453</c:v>
                  </c:pt>
                  <c:pt idx="1">
                    <c:v>0.190533940623114</c:v>
                  </c:pt>
                  <c:pt idx="2">
                    <c:v>0.148702913775082</c:v>
                  </c:pt>
                  <c:pt idx="3">
                    <c:v>0.146801814360664</c:v>
                  </c:pt>
                  <c:pt idx="4">
                    <c:v>0.159563201099171</c:v>
                  </c:pt>
                </c:numCache>
              </c:numRef>
            </c:minus>
          </c:errBars>
          <c:cat>
            <c:strRef>
              <c:f>aspartate!$B$50:$F$50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aspartate!$B$73:$F$73</c:f>
              <c:numCache>
                <c:formatCode>General</c:formatCode>
                <c:ptCount val="5"/>
                <c:pt idx="0">
                  <c:v>0.989258066325138</c:v>
                </c:pt>
                <c:pt idx="1">
                  <c:v>1.03466545958272</c:v>
                </c:pt>
                <c:pt idx="2">
                  <c:v>1.16000597803497</c:v>
                </c:pt>
                <c:pt idx="3" formatCode="0.00E+00">
                  <c:v>0.945733889945268</c:v>
                </c:pt>
                <c:pt idx="4">
                  <c:v>0.881912043464653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109704"/>
        <c:axId val="2099121656"/>
      </c:barChart>
      <c:catAx>
        <c:axId val="209910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099121656"/>
        <c:crosses val="autoZero"/>
        <c:auto val="1"/>
        <c:lblAlgn val="ctr"/>
        <c:lblOffset val="0"/>
        <c:noMultiLvlLbl val="0"/>
      </c:catAx>
      <c:valAx>
        <c:axId val="2099121656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9109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aspartate!$A$51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aspartate!$B$96:$F$96</c:f>
                <c:numCache>
                  <c:formatCode>General</c:formatCode>
                  <c:ptCount val="5"/>
                  <c:pt idx="0">
                    <c:v>0.753608199678438</c:v>
                  </c:pt>
                  <c:pt idx="1">
                    <c:v>0.0753334097602067</c:v>
                  </c:pt>
                  <c:pt idx="2">
                    <c:v>0.336058732393649</c:v>
                  </c:pt>
                  <c:pt idx="3">
                    <c:v>0.258929506905462</c:v>
                  </c:pt>
                  <c:pt idx="4">
                    <c:v>0.187508200957808</c:v>
                  </c:pt>
                </c:numCache>
              </c:numRef>
            </c:plus>
            <c:minus>
              <c:numRef>
                <c:f>aspartate!$B$96:$F$96</c:f>
                <c:numCache>
                  <c:formatCode>General</c:formatCode>
                  <c:ptCount val="5"/>
                  <c:pt idx="0">
                    <c:v>0.753608199678438</c:v>
                  </c:pt>
                  <c:pt idx="1">
                    <c:v>0.0753334097602067</c:v>
                  </c:pt>
                  <c:pt idx="2">
                    <c:v>0.336058732393649</c:v>
                  </c:pt>
                  <c:pt idx="3">
                    <c:v>0.258929506905462</c:v>
                  </c:pt>
                  <c:pt idx="4">
                    <c:v>0.187508200957808</c:v>
                  </c:pt>
                </c:numCache>
              </c:numRef>
            </c:minus>
          </c:errBars>
          <c:cat>
            <c:strRef>
              <c:f>aspartate!$B$50:$F$50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aspartate!$B$95:$F$95</c:f>
              <c:numCache>
                <c:formatCode>General</c:formatCode>
                <c:ptCount val="5"/>
                <c:pt idx="0">
                  <c:v>1.393524446770723</c:v>
                </c:pt>
                <c:pt idx="1">
                  <c:v>1.013905379672584</c:v>
                </c:pt>
                <c:pt idx="2">
                  <c:v>1.302343726212815</c:v>
                </c:pt>
                <c:pt idx="3">
                  <c:v>1.062304359533437</c:v>
                </c:pt>
                <c:pt idx="4" formatCode="0.00E+00">
                  <c:v>1.029022234714744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853400"/>
        <c:axId val="2098856536"/>
      </c:barChart>
      <c:catAx>
        <c:axId val="209885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098856536"/>
        <c:crosses val="autoZero"/>
        <c:auto val="1"/>
        <c:lblAlgn val="ctr"/>
        <c:lblOffset val="0"/>
        <c:noMultiLvlLbl val="0"/>
      </c:catAx>
      <c:valAx>
        <c:axId val="2098856536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88534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aspartate!$C$33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aspartate!$C$43:$C$47</c:f>
                <c:numCache>
                  <c:formatCode>General</c:formatCode>
                  <c:ptCount val="5"/>
                  <c:pt idx="0">
                    <c:v>0.878925971275363</c:v>
                  </c:pt>
                  <c:pt idx="1">
                    <c:v>3.151511936931005</c:v>
                  </c:pt>
                  <c:pt idx="2">
                    <c:v>4.02964986302663</c:v>
                  </c:pt>
                  <c:pt idx="3">
                    <c:v>5.962052200754445</c:v>
                  </c:pt>
                  <c:pt idx="4">
                    <c:v>5.474389452102568</c:v>
                  </c:pt>
                </c:numCache>
              </c:numRef>
            </c:plus>
            <c:minus>
              <c:numRef>
                <c:f>aspartate!$C$43:$C$47</c:f>
                <c:numCache>
                  <c:formatCode>General</c:formatCode>
                  <c:ptCount val="5"/>
                  <c:pt idx="0">
                    <c:v>0.878925971275363</c:v>
                  </c:pt>
                  <c:pt idx="1">
                    <c:v>3.151511936931005</c:v>
                  </c:pt>
                  <c:pt idx="2">
                    <c:v>4.02964986302663</c:v>
                  </c:pt>
                  <c:pt idx="3">
                    <c:v>5.962052200754445</c:v>
                  </c:pt>
                  <c:pt idx="4">
                    <c:v>5.474389452102568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aspartate!$C$57:$C$62</c:f>
              <c:numCache>
                <c:formatCode>0</c:formatCode>
                <c:ptCount val="6"/>
                <c:pt idx="0">
                  <c:v>99.4310047811473</c:v>
                </c:pt>
                <c:pt idx="1">
                  <c:v>94.5175414183722</c:v>
                </c:pt>
                <c:pt idx="2">
                  <c:v>86.4484257397353</c:v>
                </c:pt>
                <c:pt idx="3">
                  <c:v>81.36620502967647</c:v>
                </c:pt>
                <c:pt idx="4">
                  <c:v>80.75262136794042</c:v>
                </c:pt>
                <c:pt idx="5" formatCode="General">
                  <c:v>75.79219819978749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aspartate!$V$33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aspartate!$V$41:$V$45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aspartate!$V$57:$V$62</c:f>
              <c:numCache>
                <c:formatCode>0</c:formatCode>
                <c:ptCount val="6"/>
                <c:pt idx="0">
                  <c:v>0.568995218852713</c:v>
                </c:pt>
                <c:pt idx="1">
                  <c:v>5.48245858162778</c:v>
                </c:pt>
                <c:pt idx="2">
                  <c:v>13.55157426026471</c:v>
                </c:pt>
                <c:pt idx="3">
                  <c:v>18.63379497032352</c:v>
                </c:pt>
                <c:pt idx="4">
                  <c:v>19.24737863205958</c:v>
                </c:pt>
                <c:pt idx="5">
                  <c:v>24.20780180021252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53336"/>
        <c:axId val="2098746872"/>
      </c:scatterChart>
      <c:valAx>
        <c:axId val="209875333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8746872"/>
        <c:crosses val="autoZero"/>
        <c:crossBetween val="midCat"/>
      </c:valAx>
      <c:valAx>
        <c:axId val="209874687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87533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aspartate!$C$33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aspartate!$C$43:$C$47</c:f>
                <c:numCache>
                  <c:formatCode>General</c:formatCode>
                  <c:ptCount val="5"/>
                  <c:pt idx="0">
                    <c:v>0.878925971275363</c:v>
                  </c:pt>
                  <c:pt idx="1">
                    <c:v>3.151511936931005</c:v>
                  </c:pt>
                  <c:pt idx="2">
                    <c:v>4.02964986302663</c:v>
                  </c:pt>
                  <c:pt idx="3">
                    <c:v>5.962052200754445</c:v>
                  </c:pt>
                  <c:pt idx="4">
                    <c:v>5.474389452102568</c:v>
                  </c:pt>
                </c:numCache>
              </c:numRef>
            </c:plus>
            <c:minus>
              <c:numRef>
                <c:f>aspartate!$C$43:$C$47</c:f>
                <c:numCache>
                  <c:formatCode>General</c:formatCode>
                  <c:ptCount val="5"/>
                  <c:pt idx="0">
                    <c:v>0.878925971275363</c:v>
                  </c:pt>
                  <c:pt idx="1">
                    <c:v>3.151511936931005</c:v>
                  </c:pt>
                  <c:pt idx="2">
                    <c:v>4.02964986302663</c:v>
                  </c:pt>
                  <c:pt idx="3">
                    <c:v>5.962052200754445</c:v>
                  </c:pt>
                  <c:pt idx="4">
                    <c:v>5.474389452102568</c:v>
                  </c:pt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aspartate!$C$79:$C$84</c:f>
              <c:numCache>
                <c:formatCode>0</c:formatCode>
                <c:ptCount val="6"/>
                <c:pt idx="0">
                  <c:v>99.34701932111</c:v>
                </c:pt>
                <c:pt idx="1">
                  <c:v>95.60174802500455</c:v>
                </c:pt>
                <c:pt idx="2">
                  <c:v>85.06711694189124</c:v>
                </c:pt>
                <c:pt idx="3">
                  <c:v>77.6834040911416</c:v>
                </c:pt>
                <c:pt idx="4">
                  <c:v>76.94267056060488</c:v>
                </c:pt>
                <c:pt idx="5" formatCode="General">
                  <c:v>69.72552026007252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aspartate!$V$33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aspartate!$V$41:$V$45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aspartate!$V$41:$V$45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aspartate!$B$34:$B$39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aspartate!$V$79:$V$84</c:f>
              <c:numCache>
                <c:formatCode>0</c:formatCode>
                <c:ptCount val="6"/>
                <c:pt idx="0">
                  <c:v>0.652980678889983</c:v>
                </c:pt>
                <c:pt idx="1">
                  <c:v>4.398251974995442</c:v>
                </c:pt>
                <c:pt idx="2">
                  <c:v>14.93288305810875</c:v>
                </c:pt>
                <c:pt idx="3">
                  <c:v>22.3165959088584</c:v>
                </c:pt>
                <c:pt idx="4">
                  <c:v>23.05732943939514</c:v>
                </c:pt>
                <c:pt idx="5">
                  <c:v>30.27447973992746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00792"/>
        <c:axId val="2098706408"/>
      </c:scatterChart>
      <c:valAx>
        <c:axId val="209870079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8706408"/>
        <c:crosses val="autoZero"/>
        <c:crossBetween val="midCat"/>
      </c:valAx>
      <c:valAx>
        <c:axId val="209870640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87007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arginine!$C$33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arginine!$C$43:$C$48</c:f>
                <c:numCache>
                  <c:formatCode>General</c:formatCode>
                  <c:ptCount val="6"/>
                  <c:pt idx="0">
                    <c:v>13.468968270447</c:v>
                  </c:pt>
                  <c:pt idx="1">
                    <c:v>3.87201745869704</c:v>
                  </c:pt>
                  <c:pt idx="2">
                    <c:v>5.952086347612766</c:v>
                  </c:pt>
                  <c:pt idx="3">
                    <c:v>7.30271237341048</c:v>
                  </c:pt>
                  <c:pt idx="4">
                    <c:v>1.416587547974125</c:v>
                  </c:pt>
                  <c:pt idx="5">
                    <c:v>16.86269421574685</c:v>
                  </c:pt>
                </c:numCache>
              </c:numRef>
            </c:plus>
            <c:minus>
              <c:numRef>
                <c:f>arginine!$C$43:$C$48</c:f>
                <c:numCache>
                  <c:formatCode>General</c:formatCode>
                  <c:ptCount val="6"/>
                  <c:pt idx="0">
                    <c:v>13.468968270447</c:v>
                  </c:pt>
                  <c:pt idx="1">
                    <c:v>3.87201745869704</c:v>
                  </c:pt>
                  <c:pt idx="2">
                    <c:v>5.952086347612766</c:v>
                  </c:pt>
                  <c:pt idx="3">
                    <c:v>7.30271237341048</c:v>
                  </c:pt>
                  <c:pt idx="4">
                    <c:v>1.416587547974125</c:v>
                  </c:pt>
                  <c:pt idx="5">
                    <c:v>16.86269421574685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arginine!$C$34:$C$39</c:f>
              <c:numCache>
                <c:formatCode>0</c:formatCode>
                <c:ptCount val="6"/>
                <c:pt idx="0">
                  <c:v>59.45218525882067</c:v>
                </c:pt>
                <c:pt idx="1">
                  <c:v>84.77994809600155</c:v>
                </c:pt>
                <c:pt idx="2">
                  <c:v>72.0802950636309</c:v>
                </c:pt>
                <c:pt idx="3">
                  <c:v>72.15676126141919</c:v>
                </c:pt>
                <c:pt idx="4">
                  <c:v>70.90291197347283</c:v>
                </c:pt>
                <c:pt idx="5" formatCode="General">
                  <c:v>79.21337979697534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arginine!$D$33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arginine!$D$43:$D$48</c:f>
                <c:numCache>
                  <c:formatCode>General</c:formatCode>
                  <c:ptCount val="6"/>
                  <c:pt idx="0">
                    <c:v>13.468968270447</c:v>
                  </c:pt>
                  <c:pt idx="1">
                    <c:v>3.872017458697041</c:v>
                  </c:pt>
                  <c:pt idx="2">
                    <c:v>5.952086347612775</c:v>
                  </c:pt>
                  <c:pt idx="3">
                    <c:v>7.302712373410465</c:v>
                  </c:pt>
                  <c:pt idx="4">
                    <c:v>1.416587547974135</c:v>
                  </c:pt>
                  <c:pt idx="5">
                    <c:v>16.86269421574686</c:v>
                  </c:pt>
                </c:numCache>
              </c:numRef>
            </c:plus>
            <c:minus>
              <c:numRef>
                <c:f>arginine!$D$43:$D$48</c:f>
                <c:numCache>
                  <c:formatCode>General</c:formatCode>
                  <c:ptCount val="6"/>
                  <c:pt idx="0">
                    <c:v>13.468968270447</c:v>
                  </c:pt>
                  <c:pt idx="1">
                    <c:v>3.872017458697041</c:v>
                  </c:pt>
                  <c:pt idx="2">
                    <c:v>5.952086347612775</c:v>
                  </c:pt>
                  <c:pt idx="3">
                    <c:v>7.302712373410465</c:v>
                  </c:pt>
                  <c:pt idx="4">
                    <c:v>1.416587547974135</c:v>
                  </c:pt>
                  <c:pt idx="5">
                    <c:v>16.86269421574686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arginine!$D$34:$D$39</c:f>
              <c:numCache>
                <c:formatCode>0</c:formatCode>
                <c:ptCount val="6"/>
                <c:pt idx="0">
                  <c:v>40.54781474117932</c:v>
                </c:pt>
                <c:pt idx="1">
                  <c:v>15.22005190399845</c:v>
                </c:pt>
                <c:pt idx="2">
                  <c:v>27.91970493636911</c:v>
                </c:pt>
                <c:pt idx="3">
                  <c:v>27.84323873858081</c:v>
                </c:pt>
                <c:pt idx="4">
                  <c:v>29.09708802652717</c:v>
                </c:pt>
                <c:pt idx="5" formatCode="General">
                  <c:v>20.78662020302467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arginine!$E$33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arginine!$E$43:$E$48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arginine!$E$43:$E$48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arginine!$E$34:$E$39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arginine!$F$33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arginine!$F$43:$F$48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arginine!$F$43:$F$48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arginine!$G$33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arginine!$G$43:$G$48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arginine!$G$43:$G$48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arginine!$H$33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arginine!$H$43:$H$47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arginine!$I$33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arginine!$J$33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arginine!$K$33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arginine!$L$33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arginine!$M$33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arginine!$N$33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arginine!$O$33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arginine!$P$33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arginine!$Q$33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arginine!$R$33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arginine!$S$33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435832"/>
        <c:axId val="2098441480"/>
      </c:scatterChart>
      <c:valAx>
        <c:axId val="209843583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8441480"/>
        <c:crosses val="autoZero"/>
        <c:crossBetween val="midCat"/>
      </c:valAx>
      <c:valAx>
        <c:axId val="209844148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84358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arginine!$A$51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arginine!$B$52:$F$52</c:f>
                <c:numCache>
                  <c:formatCode>General</c:formatCode>
                  <c:ptCount val="5"/>
                  <c:pt idx="0">
                    <c:v>0.0647667855342106</c:v>
                  </c:pt>
                  <c:pt idx="1">
                    <c:v>0.349326531159965</c:v>
                  </c:pt>
                  <c:pt idx="2">
                    <c:v>0.086502207993749</c:v>
                  </c:pt>
                  <c:pt idx="3">
                    <c:v>0.369834850658656</c:v>
                  </c:pt>
                  <c:pt idx="4">
                    <c:v>0.463521757114953</c:v>
                  </c:pt>
                </c:numCache>
              </c:numRef>
            </c:plus>
            <c:minus>
              <c:numRef>
                <c:f>arginine!$B$52:$F$52</c:f>
                <c:numCache>
                  <c:formatCode>General</c:formatCode>
                  <c:ptCount val="5"/>
                  <c:pt idx="0">
                    <c:v>0.0647667855342106</c:v>
                  </c:pt>
                  <c:pt idx="1">
                    <c:v>0.349326531159965</c:v>
                  </c:pt>
                  <c:pt idx="2">
                    <c:v>0.086502207993749</c:v>
                  </c:pt>
                  <c:pt idx="3">
                    <c:v>0.369834850658656</c:v>
                  </c:pt>
                  <c:pt idx="4">
                    <c:v>0.463521757114953</c:v>
                  </c:pt>
                </c:numCache>
              </c:numRef>
            </c:minus>
          </c:errBars>
          <c:cat>
            <c:strRef>
              <c:f>arginine!$B$50:$F$50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arginine!$B$51:$F$51</c:f>
              <c:numCache>
                <c:formatCode>General</c:formatCode>
                <c:ptCount val="5"/>
                <c:pt idx="0">
                  <c:v>0.426377442002962</c:v>
                </c:pt>
                <c:pt idx="1">
                  <c:v>0.737258249970862</c:v>
                </c:pt>
                <c:pt idx="2">
                  <c:v>0.703743830881817</c:v>
                </c:pt>
                <c:pt idx="3">
                  <c:v>0.735106168016301</c:v>
                </c:pt>
                <c:pt idx="4">
                  <c:v>0.822756335763607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661864"/>
        <c:axId val="2098658312"/>
      </c:barChart>
      <c:catAx>
        <c:axId val="209866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098658312"/>
        <c:crosses val="autoZero"/>
        <c:auto val="1"/>
        <c:lblAlgn val="ctr"/>
        <c:lblOffset val="0"/>
        <c:noMultiLvlLbl val="0"/>
      </c:catAx>
      <c:valAx>
        <c:axId val="2098658312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86618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arginine!$C$33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arginine!$C$43:$C$47</c:f>
                <c:numCache>
                  <c:formatCode>General</c:formatCode>
                  <c:ptCount val="5"/>
                  <c:pt idx="0">
                    <c:v>13.468968270447</c:v>
                  </c:pt>
                  <c:pt idx="1">
                    <c:v>3.87201745869704</c:v>
                  </c:pt>
                  <c:pt idx="2">
                    <c:v>5.952086347612766</c:v>
                  </c:pt>
                  <c:pt idx="3">
                    <c:v>7.30271237341048</c:v>
                  </c:pt>
                  <c:pt idx="4">
                    <c:v>1.416587547974125</c:v>
                  </c:pt>
                </c:numCache>
              </c:numRef>
            </c:plus>
            <c:minus>
              <c:numRef>
                <c:f>arginine!$C$43:$C$47</c:f>
                <c:numCache>
                  <c:formatCode>General</c:formatCode>
                  <c:ptCount val="5"/>
                  <c:pt idx="0">
                    <c:v>13.468968270447</c:v>
                  </c:pt>
                  <c:pt idx="1">
                    <c:v>3.87201745869704</c:v>
                  </c:pt>
                  <c:pt idx="2">
                    <c:v>5.952086347612766</c:v>
                  </c:pt>
                  <c:pt idx="3">
                    <c:v>7.30271237341048</c:v>
                  </c:pt>
                  <c:pt idx="4">
                    <c:v>1.416587547974125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arginine!$C$34:$C$39</c:f>
              <c:numCache>
                <c:formatCode>0</c:formatCode>
                <c:ptCount val="6"/>
                <c:pt idx="0">
                  <c:v>59.45218525882067</c:v>
                </c:pt>
                <c:pt idx="1">
                  <c:v>84.77994809600155</c:v>
                </c:pt>
                <c:pt idx="2">
                  <c:v>72.0802950636309</c:v>
                </c:pt>
                <c:pt idx="3">
                  <c:v>72.15676126141919</c:v>
                </c:pt>
                <c:pt idx="4">
                  <c:v>70.90291197347283</c:v>
                </c:pt>
                <c:pt idx="5" formatCode="General">
                  <c:v>79.21337979697534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arginine!$V$33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arginine!$V$41:$V$45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arginine!$V$34:$V$39</c:f>
              <c:numCache>
                <c:formatCode>0</c:formatCode>
                <c:ptCount val="6"/>
                <c:pt idx="0">
                  <c:v>40.54781474117932</c:v>
                </c:pt>
                <c:pt idx="1">
                  <c:v>15.22005190399845</c:v>
                </c:pt>
                <c:pt idx="2">
                  <c:v>27.91970493636911</c:v>
                </c:pt>
                <c:pt idx="3">
                  <c:v>27.84323873858081</c:v>
                </c:pt>
                <c:pt idx="4">
                  <c:v>29.09708802652717</c:v>
                </c:pt>
                <c:pt idx="5">
                  <c:v>20.78662020302467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484376"/>
        <c:axId val="2098489992"/>
      </c:scatterChart>
      <c:valAx>
        <c:axId val="209848437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8489992"/>
        <c:crosses val="autoZero"/>
        <c:crossBetween val="midCat"/>
      </c:valAx>
      <c:valAx>
        <c:axId val="209848999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84843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arginine!$C$56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arginine!$C$65:$C$70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39.97061593729146</c:v>
                  </c:pt>
                  <c:pt idx="2">
                    <c:v>28.87933770430391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arginine!$C$65:$C$70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39.97061593729146</c:v>
                  </c:pt>
                  <c:pt idx="2">
                    <c:v>28.87933770430391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arginine!$B$57:$B$62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arginine!$C$57:$C$62</c:f>
              <c:numCache>
                <c:formatCode>0</c:formatCode>
                <c:ptCount val="6"/>
                <c:pt idx="0">
                  <c:v>100.0</c:v>
                </c:pt>
                <c:pt idx="1">
                  <c:v>57.70112827444233</c:v>
                </c:pt>
                <c:pt idx="2">
                  <c:v>74.02668978944947</c:v>
                </c:pt>
                <c:pt idx="3">
                  <c:v>100.0</c:v>
                </c:pt>
                <c:pt idx="4">
                  <c:v>100.0</c:v>
                </c:pt>
                <c:pt idx="5" formatCode="General">
                  <c:v>100.0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arginine!$D$56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arginine!$D$65:$D$70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39.97061593729144</c:v>
                  </c:pt>
                  <c:pt idx="2">
                    <c:v>28.87933770430395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arginine!$D$65:$D$70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39.97061593729144</c:v>
                  </c:pt>
                  <c:pt idx="2">
                    <c:v>28.87933770430395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arginine!$B$57:$B$62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arginine!$D$57:$D$62</c:f>
              <c:numCache>
                <c:formatCode>0</c:formatCode>
                <c:ptCount val="6"/>
                <c:pt idx="0">
                  <c:v>0.0</c:v>
                </c:pt>
                <c:pt idx="1">
                  <c:v>42.29887172555766</c:v>
                </c:pt>
                <c:pt idx="2">
                  <c:v>25.97331021055054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arginine!$E$56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arginine!$E$65:$E$70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arginine!$E$65:$E$70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arginine!$B$57:$B$62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arginine!$E$57:$E$62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arginine!$F$56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arginine!$F$65:$F$70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arginine!$F$65:$F$70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arginine!$B$57:$B$62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arginine!$G$33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arginine!$G$65:$G$70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arginine!$G$65:$G$70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arginine!$H$33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arginine!$H$43:$H$47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arginine!$I$33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arginine!$J$33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arginine!$K$33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arginine!$L$33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arginine!$M$33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arginine!$N$33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arginine!$O$33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arginine!$P$33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arginine!$Q$33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arginine!$R$33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arginine!$S$33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243816"/>
        <c:axId val="2098238360"/>
      </c:scatterChart>
      <c:valAx>
        <c:axId val="209824381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8238360"/>
        <c:crosses val="autoZero"/>
        <c:crossBetween val="midCat"/>
      </c:valAx>
      <c:valAx>
        <c:axId val="209823836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82438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arginine!$C$33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arginine!$C$87:$C$92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50.5482796734774</c:v>
                  </c:pt>
                  <c:pt idx="2">
                    <c:v>46.89530675800212</c:v>
                  </c:pt>
                  <c:pt idx="3">
                    <c:v>0.0</c:v>
                  </c:pt>
                  <c:pt idx="4">
                    <c:v>0.0</c:v>
                  </c:pt>
                  <c:pt idx="5">
                    <c:v>57.73502691896257</c:v>
                  </c:pt>
                </c:numCache>
              </c:numRef>
            </c:plus>
            <c:minus>
              <c:numRef>
                <c:f>arginine!$C$87:$C$92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50.5482796734774</c:v>
                  </c:pt>
                  <c:pt idx="2">
                    <c:v>46.89530675800212</c:v>
                  </c:pt>
                  <c:pt idx="3">
                    <c:v>0.0</c:v>
                  </c:pt>
                  <c:pt idx="4">
                    <c:v>0.0</c:v>
                  </c:pt>
                  <c:pt idx="5">
                    <c:v>57.73502691896257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arginine!$C$79:$C$84</c:f>
              <c:numCache>
                <c:formatCode>0</c:formatCode>
                <c:ptCount val="6"/>
                <c:pt idx="0">
                  <c:v>100.0</c:v>
                </c:pt>
                <c:pt idx="1">
                  <c:v>39.33889845295451</c:v>
                </c:pt>
                <c:pt idx="2">
                  <c:v>38.91119466627663</c:v>
                </c:pt>
                <c:pt idx="3">
                  <c:v>100.0</c:v>
                </c:pt>
                <c:pt idx="4">
                  <c:v>100.0</c:v>
                </c:pt>
                <c:pt idx="5" formatCode="General">
                  <c:v>48.31914517862274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arginine!$D$33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arginine!$D$87:$D$92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50.54827967347741</c:v>
                  </c:pt>
                  <c:pt idx="2">
                    <c:v>46.89530675800215</c:v>
                  </c:pt>
                  <c:pt idx="3">
                    <c:v>0.0</c:v>
                  </c:pt>
                  <c:pt idx="4">
                    <c:v>0.0</c:v>
                  </c:pt>
                  <c:pt idx="5">
                    <c:v>57.73502691896257</c:v>
                  </c:pt>
                </c:numCache>
              </c:numRef>
            </c:plus>
            <c:minus>
              <c:numRef>
                <c:f>arginine!$D$87:$D$92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50.54827967347741</c:v>
                  </c:pt>
                  <c:pt idx="2">
                    <c:v>46.89530675800215</c:v>
                  </c:pt>
                  <c:pt idx="3">
                    <c:v>0.0</c:v>
                  </c:pt>
                  <c:pt idx="4">
                    <c:v>0.0</c:v>
                  </c:pt>
                  <c:pt idx="5">
                    <c:v>57.73502691896257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arginine!$D$79:$D$84</c:f>
              <c:numCache>
                <c:formatCode>0</c:formatCode>
                <c:ptCount val="6"/>
                <c:pt idx="0">
                  <c:v>0.0</c:v>
                </c:pt>
                <c:pt idx="1">
                  <c:v>60.66110154704548</c:v>
                </c:pt>
                <c:pt idx="2">
                  <c:v>61.08880533372337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51.68085482137725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arginine!$E$33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arginine!$E$87:$E$92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arginine!$E$65:$E$70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arginine!$E$79:$E$84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arginine!$F$33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arginine!$F$87:$F$92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arginine!$F$87:$F$92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arginine!$G$33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arginine!$G$87:$G$92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arginine!$G$87:$G$92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arginine!$H$33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arginine!$H$43:$H$47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arginine!$I$33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arginine!$J$33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arginine!$K$33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arginine!$L$33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arginine!$M$33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arginine!$N$33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arginine!$O$33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arginine!$P$33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arginine!$Q$33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arginine!$R$33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arginine!$S$33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133224"/>
        <c:axId val="2120125240"/>
      </c:scatterChart>
      <c:valAx>
        <c:axId val="212013322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0125240"/>
        <c:crosses val="autoZero"/>
        <c:crossBetween val="midCat"/>
      </c:valAx>
      <c:valAx>
        <c:axId val="212012524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201332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uridine!$A$73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uridine!$B$74:$F$74</c:f>
                <c:numCache>
                  <c:formatCode>General</c:formatCode>
                  <c:ptCount val="5"/>
                  <c:pt idx="0">
                    <c:v>0.084670879560461</c:v>
                  </c:pt>
                  <c:pt idx="1">
                    <c:v>0.080418472057231</c:v>
                  </c:pt>
                  <c:pt idx="2">
                    <c:v>0.103752867304946</c:v>
                  </c:pt>
                  <c:pt idx="3">
                    <c:v>0.207539097828599</c:v>
                  </c:pt>
                  <c:pt idx="4">
                    <c:v>0.32731116769847</c:v>
                  </c:pt>
                </c:numCache>
              </c:numRef>
            </c:plus>
            <c:minus>
              <c:numRef>
                <c:f>uridine!$B$74:$F$74</c:f>
                <c:numCache>
                  <c:formatCode>General</c:formatCode>
                  <c:ptCount val="5"/>
                  <c:pt idx="0">
                    <c:v>0.084670879560461</c:v>
                  </c:pt>
                  <c:pt idx="1">
                    <c:v>0.080418472057231</c:v>
                  </c:pt>
                  <c:pt idx="2">
                    <c:v>0.103752867304946</c:v>
                  </c:pt>
                  <c:pt idx="3">
                    <c:v>0.207539097828599</c:v>
                  </c:pt>
                  <c:pt idx="4">
                    <c:v>0.32731116769847</c:v>
                  </c:pt>
                </c:numCache>
              </c:numRef>
            </c:minus>
          </c:errBars>
          <c:cat>
            <c:strRef>
              <c:f>uridine!$B$50:$F$50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uridine!$B$73:$F$73</c:f>
              <c:numCache>
                <c:formatCode>General</c:formatCode>
                <c:ptCount val="5"/>
                <c:pt idx="0">
                  <c:v>0.833675433753336</c:v>
                </c:pt>
                <c:pt idx="1">
                  <c:v>0.702179851037723</c:v>
                </c:pt>
                <c:pt idx="2">
                  <c:v>1.032221849820965</c:v>
                </c:pt>
                <c:pt idx="3" formatCode="0.00E+00">
                  <c:v>1.03805923105276</c:v>
                </c:pt>
                <c:pt idx="4">
                  <c:v>0.928199413157216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114552"/>
        <c:axId val="-2095116328"/>
      </c:barChart>
      <c:catAx>
        <c:axId val="-209511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-2095116328"/>
        <c:crosses val="autoZero"/>
        <c:auto val="1"/>
        <c:lblAlgn val="ctr"/>
        <c:lblOffset val="0"/>
        <c:noMultiLvlLbl val="0"/>
      </c:catAx>
      <c:valAx>
        <c:axId val="-209511632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51145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arginine!$A$73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arginine!$B$74:$F$74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arginine!$B$74:$F$74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cat>
            <c:strRef>
              <c:f>arginine!$B$50:$F$50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arginine!$B$73:$F$73</c:f>
              <c:numCache>
                <c:formatCode>General</c:formatCode>
                <c:ptCount val="5"/>
                <c:pt idx="0">
                  <c:v>5.297567154308826</c:v>
                </c:pt>
                <c:pt idx="1">
                  <c:v>2.910225789633901</c:v>
                </c:pt>
                <c:pt idx="2">
                  <c:v>1.810396890100316</c:v>
                </c:pt>
                <c:pt idx="3" formatCode="0.00E+00">
                  <c:v>2.752015591486265</c:v>
                </c:pt>
                <c:pt idx="4">
                  <c:v>1.640282788132835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389048"/>
        <c:axId val="2098377608"/>
      </c:barChart>
      <c:catAx>
        <c:axId val="209838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098377608"/>
        <c:crosses val="autoZero"/>
        <c:auto val="1"/>
        <c:lblAlgn val="ctr"/>
        <c:lblOffset val="0"/>
        <c:noMultiLvlLbl val="0"/>
      </c:catAx>
      <c:valAx>
        <c:axId val="209837760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8389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arginine!$A$51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arginine!$B$96:$F$96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arginine!$B$96:$F$96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cat>
            <c:strRef>
              <c:f>arginine!$B$50:$F$50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arginine!$B$95:$F$95</c:f>
              <c:numCache>
                <c:formatCode>General</c:formatCode>
                <c:ptCount val="5"/>
                <c:pt idx="0">
                  <c:v>8.17080158544709</c:v>
                </c:pt>
                <c:pt idx="1">
                  <c:v>9.011846189627272</c:v>
                </c:pt>
                <c:pt idx="2">
                  <c:v>2.784707527278808</c:v>
                </c:pt>
                <c:pt idx="3">
                  <c:v>1.637145149456766</c:v>
                </c:pt>
                <c:pt idx="4" formatCode="0.00E+00">
                  <c:v>4.798954655058502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099240"/>
        <c:axId val="2120095192"/>
      </c:barChart>
      <c:catAx>
        <c:axId val="212009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120095192"/>
        <c:crosses val="autoZero"/>
        <c:auto val="1"/>
        <c:lblAlgn val="ctr"/>
        <c:lblOffset val="0"/>
        <c:noMultiLvlLbl val="0"/>
      </c:catAx>
      <c:valAx>
        <c:axId val="2120095192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200992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arginine!$C$33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arginine!$C$43:$C$47</c:f>
                <c:numCache>
                  <c:formatCode>General</c:formatCode>
                  <c:ptCount val="5"/>
                  <c:pt idx="0">
                    <c:v>13.468968270447</c:v>
                  </c:pt>
                  <c:pt idx="1">
                    <c:v>3.87201745869704</c:v>
                  </c:pt>
                  <c:pt idx="2">
                    <c:v>5.952086347612766</c:v>
                  </c:pt>
                  <c:pt idx="3">
                    <c:v>7.30271237341048</c:v>
                  </c:pt>
                  <c:pt idx="4">
                    <c:v>1.416587547974125</c:v>
                  </c:pt>
                </c:numCache>
              </c:numRef>
            </c:plus>
            <c:minus>
              <c:numRef>
                <c:f>arginine!$C$43:$C$47</c:f>
                <c:numCache>
                  <c:formatCode>General</c:formatCode>
                  <c:ptCount val="5"/>
                  <c:pt idx="0">
                    <c:v>13.468968270447</c:v>
                  </c:pt>
                  <c:pt idx="1">
                    <c:v>3.87201745869704</c:v>
                  </c:pt>
                  <c:pt idx="2">
                    <c:v>5.952086347612766</c:v>
                  </c:pt>
                  <c:pt idx="3">
                    <c:v>7.30271237341048</c:v>
                  </c:pt>
                  <c:pt idx="4">
                    <c:v>1.416587547974125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arginine!$C$57:$C$62</c:f>
              <c:numCache>
                <c:formatCode>0</c:formatCode>
                <c:ptCount val="6"/>
                <c:pt idx="0">
                  <c:v>100.0</c:v>
                </c:pt>
                <c:pt idx="1">
                  <c:v>57.70112827444233</c:v>
                </c:pt>
                <c:pt idx="2">
                  <c:v>74.02668978944947</c:v>
                </c:pt>
                <c:pt idx="3">
                  <c:v>100.0</c:v>
                </c:pt>
                <c:pt idx="4">
                  <c:v>100.0</c:v>
                </c:pt>
                <c:pt idx="5" formatCode="General">
                  <c:v>100.0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arginine!$V$33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arginine!$V$41:$V$45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arginine!$V$57:$V$62</c:f>
              <c:numCache>
                <c:formatCode>0</c:formatCode>
                <c:ptCount val="6"/>
                <c:pt idx="0">
                  <c:v>0.0</c:v>
                </c:pt>
                <c:pt idx="1">
                  <c:v>42.29887172555766</c:v>
                </c:pt>
                <c:pt idx="2">
                  <c:v>25.97331021055054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54872"/>
        <c:axId val="2120047288"/>
      </c:scatterChart>
      <c:valAx>
        <c:axId val="212005487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0047288"/>
        <c:crosses val="autoZero"/>
        <c:crossBetween val="midCat"/>
      </c:valAx>
      <c:valAx>
        <c:axId val="212004728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200548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arginine!$C$33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arginine!$C$43:$C$47</c:f>
                <c:numCache>
                  <c:formatCode>General</c:formatCode>
                  <c:ptCount val="5"/>
                  <c:pt idx="0">
                    <c:v>13.468968270447</c:v>
                  </c:pt>
                  <c:pt idx="1">
                    <c:v>3.87201745869704</c:v>
                  </c:pt>
                  <c:pt idx="2">
                    <c:v>5.952086347612766</c:v>
                  </c:pt>
                  <c:pt idx="3">
                    <c:v>7.30271237341048</c:v>
                  </c:pt>
                  <c:pt idx="4">
                    <c:v>1.416587547974125</c:v>
                  </c:pt>
                </c:numCache>
              </c:numRef>
            </c:plus>
            <c:minus>
              <c:numRef>
                <c:f>arginine!$C$43:$C$47</c:f>
                <c:numCache>
                  <c:formatCode>General</c:formatCode>
                  <c:ptCount val="5"/>
                  <c:pt idx="0">
                    <c:v>13.468968270447</c:v>
                  </c:pt>
                  <c:pt idx="1">
                    <c:v>3.87201745869704</c:v>
                  </c:pt>
                  <c:pt idx="2">
                    <c:v>5.952086347612766</c:v>
                  </c:pt>
                  <c:pt idx="3">
                    <c:v>7.30271237341048</c:v>
                  </c:pt>
                  <c:pt idx="4">
                    <c:v>1.416587547974125</c:v>
                  </c:pt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arginine!$C$79:$C$84</c:f>
              <c:numCache>
                <c:formatCode>0</c:formatCode>
                <c:ptCount val="6"/>
                <c:pt idx="0">
                  <c:v>100.0</c:v>
                </c:pt>
                <c:pt idx="1">
                  <c:v>39.33889845295451</c:v>
                </c:pt>
                <c:pt idx="2">
                  <c:v>38.91119466627663</c:v>
                </c:pt>
                <c:pt idx="3">
                  <c:v>100.0</c:v>
                </c:pt>
                <c:pt idx="4">
                  <c:v>100.0</c:v>
                </c:pt>
                <c:pt idx="5" formatCode="General">
                  <c:v>48.31914517862274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arginine!$V$33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arginine!$V$41:$V$45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arginine!$V$41:$V$45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arginine!$B$34:$B$39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arginine!$V$79:$V$84</c:f>
              <c:numCache>
                <c:formatCode>0</c:formatCode>
                <c:ptCount val="6"/>
                <c:pt idx="0">
                  <c:v>0.0</c:v>
                </c:pt>
                <c:pt idx="1">
                  <c:v>60.66110154704548</c:v>
                </c:pt>
                <c:pt idx="2">
                  <c:v>61.08880533372337</c:v>
                </c:pt>
                <c:pt idx="3">
                  <c:v>0.0</c:v>
                </c:pt>
                <c:pt idx="4">
                  <c:v>0.0</c:v>
                </c:pt>
                <c:pt idx="5">
                  <c:v>51.68085482137725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08264"/>
        <c:axId val="2119989960"/>
      </c:scatterChart>
      <c:valAx>
        <c:axId val="212000826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9989960"/>
        <c:crosses val="autoZero"/>
        <c:crossBetween val="midCat"/>
      </c:valAx>
      <c:valAx>
        <c:axId val="211998996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200082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uridine!$A$51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uridine!$B$96:$F$96</c:f>
                <c:numCache>
                  <c:formatCode>General</c:formatCode>
                  <c:ptCount val="5"/>
                  <c:pt idx="0">
                    <c:v>0.221416844725339</c:v>
                  </c:pt>
                  <c:pt idx="1">
                    <c:v>0.150099577837671</c:v>
                  </c:pt>
                  <c:pt idx="2">
                    <c:v>0.04114505855735</c:v>
                  </c:pt>
                  <c:pt idx="3">
                    <c:v>0.123896724564195</c:v>
                  </c:pt>
                  <c:pt idx="4">
                    <c:v>0.266941223450833</c:v>
                  </c:pt>
                </c:numCache>
              </c:numRef>
            </c:plus>
            <c:minus>
              <c:numRef>
                <c:f>uridine!$B$96:$F$96</c:f>
                <c:numCache>
                  <c:formatCode>General</c:formatCode>
                  <c:ptCount val="5"/>
                  <c:pt idx="0">
                    <c:v>0.221416844725339</c:v>
                  </c:pt>
                  <c:pt idx="1">
                    <c:v>0.150099577837671</c:v>
                  </c:pt>
                  <c:pt idx="2">
                    <c:v>0.04114505855735</c:v>
                  </c:pt>
                  <c:pt idx="3">
                    <c:v>0.123896724564195</c:v>
                  </c:pt>
                  <c:pt idx="4">
                    <c:v>0.266941223450833</c:v>
                  </c:pt>
                </c:numCache>
              </c:numRef>
            </c:minus>
          </c:errBars>
          <c:cat>
            <c:strRef>
              <c:f>uridine!$B$50:$F$50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uridine!$B$95:$F$95</c:f>
              <c:numCache>
                <c:formatCode>General</c:formatCode>
                <c:ptCount val="5"/>
                <c:pt idx="0">
                  <c:v>0.878141733948627</c:v>
                </c:pt>
                <c:pt idx="1">
                  <c:v>0.681868647579394</c:v>
                </c:pt>
                <c:pt idx="2">
                  <c:v>0.830113709315842</c:v>
                </c:pt>
                <c:pt idx="3">
                  <c:v>0.68816746118771</c:v>
                </c:pt>
                <c:pt idx="4" formatCode="0.00E+00">
                  <c:v>0.677820167491398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324728"/>
        <c:axId val="1764327800"/>
      </c:barChart>
      <c:catAx>
        <c:axId val="176432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764327800"/>
        <c:crosses val="autoZero"/>
        <c:auto val="1"/>
        <c:lblAlgn val="ctr"/>
        <c:lblOffset val="0"/>
        <c:noMultiLvlLbl val="0"/>
      </c:catAx>
      <c:valAx>
        <c:axId val="1764327800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643247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uridine!$C$33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uridine!$C$43:$C$47</c:f>
                <c:numCache>
                  <c:formatCode>General</c:formatCode>
                  <c:ptCount val="5"/>
                  <c:pt idx="0">
                    <c:v>16.27742983646955</c:v>
                  </c:pt>
                  <c:pt idx="1">
                    <c:v>1.82776953341971</c:v>
                  </c:pt>
                  <c:pt idx="2">
                    <c:v>0.190657849429919</c:v>
                  </c:pt>
                  <c:pt idx="3">
                    <c:v>3.053076583031143</c:v>
                  </c:pt>
                  <c:pt idx="4">
                    <c:v>1.403174086723617</c:v>
                  </c:pt>
                </c:numCache>
              </c:numRef>
            </c:plus>
            <c:minus>
              <c:numRef>
                <c:f>uridine!$C$43:$C$47</c:f>
                <c:numCache>
                  <c:formatCode>General</c:formatCode>
                  <c:ptCount val="5"/>
                  <c:pt idx="0">
                    <c:v>16.27742983646955</c:v>
                  </c:pt>
                  <c:pt idx="1">
                    <c:v>1.82776953341971</c:v>
                  </c:pt>
                  <c:pt idx="2">
                    <c:v>0.190657849429919</c:v>
                  </c:pt>
                  <c:pt idx="3">
                    <c:v>3.053076583031143</c:v>
                  </c:pt>
                  <c:pt idx="4">
                    <c:v>1.403174086723617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uridine!$C$57:$C$62</c:f>
              <c:numCache>
                <c:formatCode>0</c:formatCode>
                <c:ptCount val="6"/>
                <c:pt idx="0">
                  <c:v>87.51865704899101</c:v>
                </c:pt>
                <c:pt idx="1">
                  <c:v>97.70489209071998</c:v>
                </c:pt>
                <c:pt idx="2">
                  <c:v>85.60994845205732</c:v>
                </c:pt>
                <c:pt idx="3">
                  <c:v>77.96807040512751</c:v>
                </c:pt>
                <c:pt idx="4">
                  <c:v>81.20742372196167</c:v>
                </c:pt>
                <c:pt idx="5" formatCode="General">
                  <c:v>84.69407443609862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uridine!$V$33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uridine!$V$41:$V$45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uridine!$V$57:$V$62</c:f>
              <c:numCache>
                <c:formatCode>0</c:formatCode>
                <c:ptCount val="6"/>
                <c:pt idx="0">
                  <c:v>12.48134295100898</c:v>
                </c:pt>
                <c:pt idx="1">
                  <c:v>2.295107909280013</c:v>
                </c:pt>
                <c:pt idx="2">
                  <c:v>14.3900515479427</c:v>
                </c:pt>
                <c:pt idx="3">
                  <c:v>22.03192959487247</c:v>
                </c:pt>
                <c:pt idx="4">
                  <c:v>18.79257627803832</c:v>
                </c:pt>
                <c:pt idx="5">
                  <c:v>15.30592556390138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888760"/>
        <c:axId val="-2090911704"/>
      </c:scatterChart>
      <c:valAx>
        <c:axId val="-209088876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90911704"/>
        <c:crosses val="autoZero"/>
        <c:crossBetween val="midCat"/>
      </c:valAx>
      <c:valAx>
        <c:axId val="-209091170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08887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uridine!$C$33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uridine!$C$43:$C$47</c:f>
                <c:numCache>
                  <c:formatCode>General</c:formatCode>
                  <c:ptCount val="5"/>
                  <c:pt idx="0">
                    <c:v>16.27742983646955</c:v>
                  </c:pt>
                  <c:pt idx="1">
                    <c:v>1.82776953341971</c:v>
                  </c:pt>
                  <c:pt idx="2">
                    <c:v>0.190657849429919</c:v>
                  </c:pt>
                  <c:pt idx="3">
                    <c:v>3.053076583031143</c:v>
                  </c:pt>
                  <c:pt idx="4">
                    <c:v>1.403174086723617</c:v>
                  </c:pt>
                </c:numCache>
              </c:numRef>
            </c:plus>
            <c:minus>
              <c:numRef>
                <c:f>uridine!$C$43:$C$47</c:f>
                <c:numCache>
                  <c:formatCode>General</c:formatCode>
                  <c:ptCount val="5"/>
                  <c:pt idx="0">
                    <c:v>16.27742983646955</c:v>
                  </c:pt>
                  <c:pt idx="1">
                    <c:v>1.82776953341971</c:v>
                  </c:pt>
                  <c:pt idx="2">
                    <c:v>0.190657849429919</c:v>
                  </c:pt>
                  <c:pt idx="3">
                    <c:v>3.053076583031143</c:v>
                  </c:pt>
                  <c:pt idx="4">
                    <c:v>1.403174086723617</c:v>
                  </c:pt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uridine!$C$79:$C$84</c:f>
              <c:numCache>
                <c:formatCode>0</c:formatCode>
                <c:ptCount val="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 formatCode="General">
                  <c:v>97.22945001824657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uridine!$V$33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uridine!$V$41:$V$45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uridine!$V$41:$V$45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uridine!$B$34:$B$39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uridine!$V$79:$V$84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2.770549981753438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938184"/>
        <c:axId val="-2091037496"/>
      </c:scatterChart>
      <c:valAx>
        <c:axId val="-209093818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91037496"/>
        <c:crosses val="autoZero"/>
        <c:crossBetween val="midCat"/>
      </c:valAx>
      <c:valAx>
        <c:axId val="-209103749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0938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'UDP-N-acetyl-glucosamine'!$C$33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'UDP-N-acetyl-glucosamine'!$C$43:$C$48</c:f>
                <c:numCache>
                  <c:formatCode>General</c:formatCode>
                  <c:ptCount val="6"/>
                  <c:pt idx="0">
                    <c:v>3.036592069576873</c:v>
                  </c:pt>
                  <c:pt idx="1">
                    <c:v>2.611424546314554</c:v>
                  </c:pt>
                  <c:pt idx="2">
                    <c:v>1.840185307651209</c:v>
                  </c:pt>
                  <c:pt idx="3">
                    <c:v>2.092952860697091</c:v>
                  </c:pt>
                  <c:pt idx="4">
                    <c:v>3.46135980222298</c:v>
                  </c:pt>
                  <c:pt idx="5">
                    <c:v>5.246532533528084</c:v>
                  </c:pt>
                </c:numCache>
              </c:numRef>
            </c:plus>
            <c:minus>
              <c:numRef>
                <c:f>'UDP-N-acetyl-glucosamine'!$C$43:$C$48</c:f>
                <c:numCache>
                  <c:formatCode>General</c:formatCode>
                  <c:ptCount val="6"/>
                  <c:pt idx="0">
                    <c:v>3.036592069576873</c:v>
                  </c:pt>
                  <c:pt idx="1">
                    <c:v>2.611424546314554</c:v>
                  </c:pt>
                  <c:pt idx="2">
                    <c:v>1.840185307651209</c:v>
                  </c:pt>
                  <c:pt idx="3">
                    <c:v>2.092952860697091</c:v>
                  </c:pt>
                  <c:pt idx="4">
                    <c:v>3.46135980222298</c:v>
                  </c:pt>
                  <c:pt idx="5">
                    <c:v>5.246532533528084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'UDP-N-acetyl-glucosamine'!$C$34:$C$39</c:f>
              <c:numCache>
                <c:formatCode>0</c:formatCode>
                <c:ptCount val="6"/>
                <c:pt idx="0">
                  <c:v>93.55324704676838</c:v>
                </c:pt>
                <c:pt idx="1">
                  <c:v>94.21789390125225</c:v>
                </c:pt>
                <c:pt idx="2">
                  <c:v>90.7988533312677</c:v>
                </c:pt>
                <c:pt idx="3">
                  <c:v>83.10436843812586</c:v>
                </c:pt>
                <c:pt idx="4">
                  <c:v>82.12702686654008</c:v>
                </c:pt>
                <c:pt idx="5" formatCode="General">
                  <c:v>74.40897267395054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'UDP-N-acetyl-glucosamine'!$D$33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'UDP-N-acetyl-glucosamine'!$D$43:$D$48</c:f>
                <c:numCache>
                  <c:formatCode>General</c:formatCode>
                  <c:ptCount val="6"/>
                  <c:pt idx="0">
                    <c:v>2.833910470271746</c:v>
                  </c:pt>
                  <c:pt idx="1">
                    <c:v>2.713179602669086</c:v>
                  </c:pt>
                  <c:pt idx="2">
                    <c:v>1.751266593774843</c:v>
                  </c:pt>
                  <c:pt idx="3">
                    <c:v>1.078427836798768</c:v>
                  </c:pt>
                  <c:pt idx="4">
                    <c:v>2.747740964758232</c:v>
                  </c:pt>
                  <c:pt idx="5">
                    <c:v>3.646917543055308</c:v>
                  </c:pt>
                </c:numCache>
              </c:numRef>
            </c:plus>
            <c:minus>
              <c:numRef>
                <c:f>'UDP-N-acetyl-glucosamine'!$D$43:$D$48</c:f>
                <c:numCache>
                  <c:formatCode>General</c:formatCode>
                  <c:ptCount val="6"/>
                  <c:pt idx="0">
                    <c:v>2.833910470271746</c:v>
                  </c:pt>
                  <c:pt idx="1">
                    <c:v>2.713179602669086</c:v>
                  </c:pt>
                  <c:pt idx="2">
                    <c:v>1.751266593774843</c:v>
                  </c:pt>
                  <c:pt idx="3">
                    <c:v>1.078427836798768</c:v>
                  </c:pt>
                  <c:pt idx="4">
                    <c:v>2.747740964758232</c:v>
                  </c:pt>
                  <c:pt idx="5">
                    <c:v>3.646917543055308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'UDP-N-acetyl-glucosamine'!$D$34:$D$39</c:f>
              <c:numCache>
                <c:formatCode>0</c:formatCode>
                <c:ptCount val="6"/>
                <c:pt idx="0">
                  <c:v>6.219627119439243</c:v>
                </c:pt>
                <c:pt idx="1">
                  <c:v>4.474633463043401</c:v>
                </c:pt>
                <c:pt idx="2">
                  <c:v>8.558836435506156</c:v>
                </c:pt>
                <c:pt idx="3">
                  <c:v>15.30468995964384</c:v>
                </c:pt>
                <c:pt idx="4">
                  <c:v>15.4070788074362</c:v>
                </c:pt>
                <c:pt idx="5" formatCode="General">
                  <c:v>19.61741122575152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'UDP-N-acetyl-glucosamine'!$E$33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'UDP-N-acetyl-glucosamine'!$E$43:$E$48</c:f>
                <c:numCache>
                  <c:formatCode>General</c:formatCode>
                  <c:ptCount val="6"/>
                  <c:pt idx="0">
                    <c:v>0.368030096347906</c:v>
                  </c:pt>
                  <c:pt idx="1">
                    <c:v>1.397834149405109</c:v>
                  </c:pt>
                  <c:pt idx="2">
                    <c:v>0.227339642501291</c:v>
                  </c:pt>
                  <c:pt idx="3">
                    <c:v>1.019259132481787</c:v>
                  </c:pt>
                  <c:pt idx="4">
                    <c:v>0.985156776444615</c:v>
                  </c:pt>
                  <c:pt idx="5">
                    <c:v>1.042070474711475</c:v>
                  </c:pt>
                </c:numCache>
              </c:numRef>
            </c:plus>
            <c:minus>
              <c:numRef>
                <c:f>'UDP-N-acetyl-glucosamine'!$E$43:$E$48</c:f>
                <c:numCache>
                  <c:formatCode>General</c:formatCode>
                  <c:ptCount val="6"/>
                  <c:pt idx="0">
                    <c:v>0.368030096347906</c:v>
                  </c:pt>
                  <c:pt idx="1">
                    <c:v>1.397834149405109</c:v>
                  </c:pt>
                  <c:pt idx="2">
                    <c:v>0.227339642501291</c:v>
                  </c:pt>
                  <c:pt idx="3">
                    <c:v>1.019259132481787</c:v>
                  </c:pt>
                  <c:pt idx="4">
                    <c:v>0.985156776444615</c:v>
                  </c:pt>
                  <c:pt idx="5">
                    <c:v>1.042070474711475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'UDP-N-acetyl-glucosamine'!$E$34:$E$39</c:f>
              <c:numCache>
                <c:formatCode>0</c:formatCode>
                <c:ptCount val="6"/>
                <c:pt idx="0">
                  <c:v>0.227125833792375</c:v>
                </c:pt>
                <c:pt idx="1">
                  <c:v>0.606024950953986</c:v>
                </c:pt>
                <c:pt idx="2">
                  <c:v>0.64231023322615</c:v>
                </c:pt>
                <c:pt idx="3">
                  <c:v>1.39451679113496</c:v>
                </c:pt>
                <c:pt idx="4">
                  <c:v>2.30817935052371</c:v>
                </c:pt>
                <c:pt idx="5" formatCode="General">
                  <c:v>4.621867520999799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'UDP-N-acetyl-glucosamine'!$F$33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1.617932605285866</c:v>
                  </c:pt>
                  <c:pt idx="2">
                    <c:v>0.0</c:v>
                  </c:pt>
                  <c:pt idx="3">
                    <c:v>0.166747934995087</c:v>
                  </c:pt>
                  <c:pt idx="4">
                    <c:v>0.306994563517248</c:v>
                  </c:pt>
                  <c:pt idx="5">
                    <c:v>0.879641435930344</c:v>
                  </c:pt>
                </c:numCache>
              </c:numRef>
            </c:plus>
            <c:minus>
              <c:numRef>
                <c:f>'UDP-N-acetyl-glucosamine'!$F$43:$F$48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1.617932605285866</c:v>
                  </c:pt>
                  <c:pt idx="2">
                    <c:v>0.0</c:v>
                  </c:pt>
                  <c:pt idx="3">
                    <c:v>0.166747934995087</c:v>
                  </c:pt>
                  <c:pt idx="4">
                    <c:v>0.306994563517248</c:v>
                  </c:pt>
                  <c:pt idx="5">
                    <c:v>0.879641435930344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'UDP-N-acetyl-glucosamine'!$F$34:$F$39</c:f>
              <c:numCache>
                <c:formatCode>0</c:formatCode>
                <c:ptCount val="6"/>
                <c:pt idx="0">
                  <c:v>0.0</c:v>
                </c:pt>
                <c:pt idx="1">
                  <c:v>0.701447684750373</c:v>
                </c:pt>
                <c:pt idx="2">
                  <c:v>0.0</c:v>
                </c:pt>
                <c:pt idx="3">
                  <c:v>0.196424811095355</c:v>
                </c:pt>
                <c:pt idx="4">
                  <c:v>0.157714975499998</c:v>
                </c:pt>
                <c:pt idx="5" formatCode="General">
                  <c:v>1.351748579298128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'UDP-N-acetyl-glucosamine'!$G$33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'UDP-N-acetyl-glucosamine'!$G$43:$G$48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'UDP-N-acetyl-glucosamine'!$H$33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'UDP-N-acetyl-glucosamine'!$I$33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'UDP-N-acetyl-glucosamine'!$J$33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'UDP-N-acetyl-glucosamine'!$K$33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'UDP-N-acetyl-glucosamine'!$L$33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'UDP-N-acetyl-glucosamine'!$M$33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'UDP-N-acetyl-glucosamine'!$N$33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'UDP-N-acetyl-glucosamine'!$O$33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'UDP-N-acetyl-glucosamine'!$P$33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'UDP-N-acetyl-glucosamine'!$Q$33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'UDP-N-acetyl-glucosamine'!$R$33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'UDP-N-acetyl-glucosamine'!$S$33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399304"/>
        <c:axId val="-2091412120"/>
      </c:scatterChart>
      <c:valAx>
        <c:axId val="-209139930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91412120"/>
        <c:crosses val="autoZero"/>
        <c:crossBetween val="midCat"/>
      </c:valAx>
      <c:valAx>
        <c:axId val="-209141212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13993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'UDP-N-acetyl-glucosamine'!$A$51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'UDP-N-acetyl-glucosamine'!$B$52:$F$52</c:f>
                <c:numCache>
                  <c:formatCode>General</c:formatCode>
                  <c:ptCount val="5"/>
                  <c:pt idx="0">
                    <c:v>0.194512192000357</c:v>
                  </c:pt>
                  <c:pt idx="1">
                    <c:v>0.0853370305832495</c:v>
                  </c:pt>
                  <c:pt idx="2">
                    <c:v>0.174021205340285</c:v>
                  </c:pt>
                  <c:pt idx="3">
                    <c:v>0.155266240960175</c:v>
                  </c:pt>
                  <c:pt idx="4">
                    <c:v>0.119866327533281</c:v>
                  </c:pt>
                </c:numCache>
              </c:numRef>
            </c:plus>
            <c:minus>
              <c:numRef>
                <c:f>'UDP-N-acetyl-glucosamine'!$B$52:$F$52</c:f>
                <c:numCache>
                  <c:formatCode>General</c:formatCode>
                  <c:ptCount val="5"/>
                  <c:pt idx="0">
                    <c:v>0.194512192000357</c:v>
                  </c:pt>
                  <c:pt idx="1">
                    <c:v>0.0853370305832495</c:v>
                  </c:pt>
                  <c:pt idx="2">
                    <c:v>0.174021205340285</c:v>
                  </c:pt>
                  <c:pt idx="3">
                    <c:v>0.155266240960175</c:v>
                  </c:pt>
                  <c:pt idx="4">
                    <c:v>0.119866327533281</c:v>
                  </c:pt>
                </c:numCache>
              </c:numRef>
            </c:minus>
          </c:errBars>
          <c:cat>
            <c:strRef>
              <c:f>'UDP-N-acetyl-glucosamine'!$B$50:$F$50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'UDP-N-acetyl-glucosamine'!$B$51:$F$51</c:f>
              <c:numCache>
                <c:formatCode>General</c:formatCode>
                <c:ptCount val="5"/>
                <c:pt idx="0">
                  <c:v>0.613654449471942</c:v>
                </c:pt>
                <c:pt idx="1">
                  <c:v>0.700109423052776</c:v>
                </c:pt>
                <c:pt idx="2">
                  <c:v>0.895437962806165</c:v>
                </c:pt>
                <c:pt idx="3">
                  <c:v>0.725944930608243</c:v>
                </c:pt>
                <c:pt idx="4">
                  <c:v>0.709235424324505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899080"/>
        <c:axId val="-2090878968"/>
      </c:barChart>
      <c:catAx>
        <c:axId val="-209089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-2090878968"/>
        <c:crosses val="autoZero"/>
        <c:auto val="1"/>
        <c:lblAlgn val="ctr"/>
        <c:lblOffset val="0"/>
        <c:noMultiLvlLbl val="0"/>
      </c:catAx>
      <c:valAx>
        <c:axId val="-209087896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0899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glutamate!$C$33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glutamate!$C$43:$C$47</c:f>
                <c:numCache>
                  <c:formatCode>General</c:formatCode>
                  <c:ptCount val="5"/>
                  <c:pt idx="0">
                    <c:v>2.149425449205104</c:v>
                  </c:pt>
                  <c:pt idx="1">
                    <c:v>3.199587465049402</c:v>
                  </c:pt>
                  <c:pt idx="2">
                    <c:v>1.34640990640046</c:v>
                  </c:pt>
                  <c:pt idx="3">
                    <c:v>1.89071963491523</c:v>
                  </c:pt>
                  <c:pt idx="4">
                    <c:v>3.794850551507201</c:v>
                  </c:pt>
                </c:numCache>
              </c:numRef>
            </c:plus>
            <c:minus>
              <c:numRef>
                <c:f>glutamate!$C$43:$C$47</c:f>
                <c:numCache>
                  <c:formatCode>General</c:formatCode>
                  <c:ptCount val="5"/>
                  <c:pt idx="0">
                    <c:v>2.149425449205104</c:v>
                  </c:pt>
                  <c:pt idx="1">
                    <c:v>3.199587465049402</c:v>
                  </c:pt>
                  <c:pt idx="2">
                    <c:v>1.34640990640046</c:v>
                  </c:pt>
                  <c:pt idx="3">
                    <c:v>1.89071963491523</c:v>
                  </c:pt>
                  <c:pt idx="4">
                    <c:v>3.794850551507201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glutamate!$C$34:$C$39</c:f>
              <c:numCache>
                <c:formatCode>0</c:formatCode>
                <c:ptCount val="6"/>
                <c:pt idx="0">
                  <c:v>95.52002997486097</c:v>
                </c:pt>
                <c:pt idx="1">
                  <c:v>80.4320613022962</c:v>
                </c:pt>
                <c:pt idx="2">
                  <c:v>73.64658184143281</c:v>
                </c:pt>
                <c:pt idx="3">
                  <c:v>64.92597058077156</c:v>
                </c:pt>
                <c:pt idx="4">
                  <c:v>58.8571452959717</c:v>
                </c:pt>
                <c:pt idx="5" formatCode="General">
                  <c:v>49.11054761450357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glutamate!$V$33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glutamate!$V$41:$V$45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glutamate!$V$34:$V$39</c:f>
              <c:numCache>
                <c:formatCode>0</c:formatCode>
                <c:ptCount val="6"/>
                <c:pt idx="0">
                  <c:v>4.479970025139027</c:v>
                </c:pt>
                <c:pt idx="1">
                  <c:v>19.5679386977038</c:v>
                </c:pt>
                <c:pt idx="2">
                  <c:v>26.35341815856719</c:v>
                </c:pt>
                <c:pt idx="3">
                  <c:v>35.07402941922843</c:v>
                </c:pt>
                <c:pt idx="4">
                  <c:v>41.14285470402831</c:v>
                </c:pt>
                <c:pt idx="5">
                  <c:v>50.88945238549643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36104"/>
        <c:axId val="2123497368"/>
      </c:scatterChart>
      <c:valAx>
        <c:axId val="212363610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3497368"/>
        <c:crosses val="autoZero"/>
        <c:crossBetween val="midCat"/>
      </c:valAx>
      <c:valAx>
        <c:axId val="212349736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236361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'UDP-N-acetyl-glucosamine'!$C$33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'UDP-N-acetyl-glucosamine'!$C$43:$C$47</c:f>
                <c:numCache>
                  <c:formatCode>General</c:formatCode>
                  <c:ptCount val="5"/>
                  <c:pt idx="0">
                    <c:v>3.036592069576873</c:v>
                  </c:pt>
                  <c:pt idx="1">
                    <c:v>2.611424546314554</c:v>
                  </c:pt>
                  <c:pt idx="2">
                    <c:v>1.840185307651209</c:v>
                  </c:pt>
                  <c:pt idx="3">
                    <c:v>2.092952860697091</c:v>
                  </c:pt>
                  <c:pt idx="4">
                    <c:v>3.46135980222298</c:v>
                  </c:pt>
                </c:numCache>
              </c:numRef>
            </c:plus>
            <c:minus>
              <c:numRef>
                <c:f>'UDP-N-acetyl-glucosamine'!$C$43:$C$47</c:f>
                <c:numCache>
                  <c:formatCode>General</c:formatCode>
                  <c:ptCount val="5"/>
                  <c:pt idx="0">
                    <c:v>3.036592069576873</c:v>
                  </c:pt>
                  <c:pt idx="1">
                    <c:v>2.611424546314554</c:v>
                  </c:pt>
                  <c:pt idx="2">
                    <c:v>1.840185307651209</c:v>
                  </c:pt>
                  <c:pt idx="3">
                    <c:v>2.092952860697091</c:v>
                  </c:pt>
                  <c:pt idx="4">
                    <c:v>3.46135980222298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'UDP-N-acetyl-glucosamine'!$C$34:$C$39</c:f>
              <c:numCache>
                <c:formatCode>0</c:formatCode>
                <c:ptCount val="6"/>
                <c:pt idx="0">
                  <c:v>93.55324704676838</c:v>
                </c:pt>
                <c:pt idx="1">
                  <c:v>94.21789390125225</c:v>
                </c:pt>
                <c:pt idx="2">
                  <c:v>90.7988533312677</c:v>
                </c:pt>
                <c:pt idx="3">
                  <c:v>83.10436843812586</c:v>
                </c:pt>
                <c:pt idx="4">
                  <c:v>82.12702686654008</c:v>
                </c:pt>
                <c:pt idx="5" formatCode="General">
                  <c:v>74.40897267395054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'UDP-N-acetyl-glucosamine'!$V$33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'UDP-N-acetyl-glucosamine'!$V$41:$V$45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'UDP-N-acetyl-glucosamine'!$V$34:$V$39</c:f>
              <c:numCache>
                <c:formatCode>0</c:formatCode>
                <c:ptCount val="6"/>
                <c:pt idx="0">
                  <c:v>6.446752953231618</c:v>
                </c:pt>
                <c:pt idx="1">
                  <c:v>5.782106098747761</c:v>
                </c:pt>
                <c:pt idx="2">
                  <c:v>9.201146668732306</c:v>
                </c:pt>
                <c:pt idx="3">
                  <c:v>16.89563156187415</c:v>
                </c:pt>
                <c:pt idx="4">
                  <c:v>17.87297313345991</c:v>
                </c:pt>
                <c:pt idx="5">
                  <c:v>25.59102732604945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484104"/>
        <c:axId val="-2091492920"/>
      </c:scatterChart>
      <c:valAx>
        <c:axId val="-209148410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91492920"/>
        <c:crosses val="autoZero"/>
        <c:crossBetween val="midCat"/>
      </c:valAx>
      <c:valAx>
        <c:axId val="-209149292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14841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'UDP-N-acetyl-glucosamine'!$C$56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'UDP-N-acetyl-glucosamine'!$C$65:$C$70</c:f>
                <c:numCache>
                  <c:formatCode>General</c:formatCode>
                  <c:ptCount val="6"/>
                  <c:pt idx="0">
                    <c:v>0.851535498795722</c:v>
                  </c:pt>
                  <c:pt idx="1">
                    <c:v>3.595754490421648</c:v>
                  </c:pt>
                  <c:pt idx="2">
                    <c:v>1.030225495254152</c:v>
                  </c:pt>
                  <c:pt idx="3">
                    <c:v>1.426220577541847</c:v>
                  </c:pt>
                  <c:pt idx="4">
                    <c:v>5.214105102110647</c:v>
                  </c:pt>
                  <c:pt idx="5">
                    <c:v>3.653369725748394</c:v>
                  </c:pt>
                </c:numCache>
              </c:numRef>
            </c:plus>
            <c:minus>
              <c:numRef>
                <c:f>'UDP-N-acetyl-glucosamine'!$C$65:$C$70</c:f>
                <c:numCache>
                  <c:formatCode>General</c:formatCode>
                  <c:ptCount val="6"/>
                  <c:pt idx="0">
                    <c:v>0.851535498795722</c:v>
                  </c:pt>
                  <c:pt idx="1">
                    <c:v>3.595754490421648</c:v>
                  </c:pt>
                  <c:pt idx="2">
                    <c:v>1.030225495254152</c:v>
                  </c:pt>
                  <c:pt idx="3">
                    <c:v>1.426220577541847</c:v>
                  </c:pt>
                  <c:pt idx="4">
                    <c:v>5.214105102110647</c:v>
                  </c:pt>
                  <c:pt idx="5">
                    <c:v>3.653369725748394</c:v>
                  </c:pt>
                </c:numCache>
              </c:numRef>
            </c:minus>
          </c:errBars>
          <c:xVal>
            <c:numRef>
              <c:f>'UDP-N-acetyl-glucosamine'!$B$57:$B$62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'UDP-N-acetyl-glucosamine'!$C$57:$C$62</c:f>
              <c:numCache>
                <c:formatCode>0</c:formatCode>
                <c:ptCount val="6"/>
                <c:pt idx="0">
                  <c:v>92.35593886326937</c:v>
                </c:pt>
                <c:pt idx="1">
                  <c:v>93.04013743903911</c:v>
                </c:pt>
                <c:pt idx="2">
                  <c:v>94.33555923664157</c:v>
                </c:pt>
                <c:pt idx="3">
                  <c:v>93.99848529769514</c:v>
                </c:pt>
                <c:pt idx="4">
                  <c:v>90.86387982517794</c:v>
                </c:pt>
                <c:pt idx="5" formatCode="General">
                  <c:v>89.49680378685963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'UDP-N-acetyl-glucosamine'!$D$56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'UDP-N-acetyl-glucosamine'!$D$65:$D$70</c:f>
                <c:numCache>
                  <c:formatCode>General</c:formatCode>
                  <c:ptCount val="6"/>
                  <c:pt idx="0">
                    <c:v>1.157356443231434</c:v>
                  </c:pt>
                  <c:pt idx="1">
                    <c:v>2.734975017412991</c:v>
                  </c:pt>
                  <c:pt idx="2">
                    <c:v>1.030225495254149</c:v>
                  </c:pt>
                  <c:pt idx="3">
                    <c:v>2.02998574296657</c:v>
                  </c:pt>
                  <c:pt idx="4">
                    <c:v>4.312918560546622</c:v>
                  </c:pt>
                  <c:pt idx="5">
                    <c:v>2.989514186124238</c:v>
                  </c:pt>
                </c:numCache>
              </c:numRef>
            </c:plus>
            <c:minus>
              <c:numRef>
                <c:f>'UDP-N-acetyl-glucosamine'!$D$65:$D$70</c:f>
                <c:numCache>
                  <c:formatCode>General</c:formatCode>
                  <c:ptCount val="6"/>
                  <c:pt idx="0">
                    <c:v>1.157356443231434</c:v>
                  </c:pt>
                  <c:pt idx="1">
                    <c:v>2.734975017412991</c:v>
                  </c:pt>
                  <c:pt idx="2">
                    <c:v>1.030225495254149</c:v>
                  </c:pt>
                  <c:pt idx="3">
                    <c:v>2.02998574296657</c:v>
                  </c:pt>
                  <c:pt idx="4">
                    <c:v>4.312918560546622</c:v>
                  </c:pt>
                  <c:pt idx="5">
                    <c:v>2.989514186124238</c:v>
                  </c:pt>
                </c:numCache>
              </c:numRef>
            </c:minus>
          </c:errBars>
          <c:xVal>
            <c:numRef>
              <c:f>'UDP-N-acetyl-glucosamine'!$B$57:$B$62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'UDP-N-acetyl-glucosamine'!$D$57:$D$62</c:f>
              <c:numCache>
                <c:formatCode>0</c:formatCode>
                <c:ptCount val="6"/>
                <c:pt idx="0">
                  <c:v>7.17307100582594</c:v>
                </c:pt>
                <c:pt idx="1">
                  <c:v>5.933535056991568</c:v>
                </c:pt>
                <c:pt idx="2">
                  <c:v>5.664440763358407</c:v>
                </c:pt>
                <c:pt idx="3">
                  <c:v>5.304436957183412</c:v>
                </c:pt>
                <c:pt idx="4">
                  <c:v>8.14458030979626</c:v>
                </c:pt>
                <c:pt idx="5" formatCode="General">
                  <c:v>9.504664304137797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'UDP-N-acetyl-glucosamine'!$E$56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'UDP-N-acetyl-glucosamine'!$E$65:$E$70</c:f>
                <c:numCache>
                  <c:formatCode>General</c:formatCode>
                  <c:ptCount val="6"/>
                  <c:pt idx="0">
                    <c:v>0.573113628130717</c:v>
                  </c:pt>
                  <c:pt idx="1">
                    <c:v>0.95688745241853</c:v>
                  </c:pt>
                  <c:pt idx="2">
                    <c:v>0.0</c:v>
                  </c:pt>
                  <c:pt idx="3">
                    <c:v>0.640758713625732</c:v>
                  </c:pt>
                  <c:pt idx="4">
                    <c:v>0.912002531949086</c:v>
                  </c:pt>
                  <c:pt idx="5">
                    <c:v>0.365871533089728</c:v>
                  </c:pt>
                </c:numCache>
              </c:numRef>
            </c:plus>
            <c:minus>
              <c:numRef>
                <c:f>'UDP-N-acetyl-glucosamine'!$E$65:$E$70</c:f>
                <c:numCache>
                  <c:formatCode>General</c:formatCode>
                  <c:ptCount val="6"/>
                  <c:pt idx="0">
                    <c:v>0.573113628130717</c:v>
                  </c:pt>
                  <c:pt idx="1">
                    <c:v>0.95688745241853</c:v>
                  </c:pt>
                  <c:pt idx="2">
                    <c:v>0.0</c:v>
                  </c:pt>
                  <c:pt idx="3">
                    <c:v>0.640758713625732</c:v>
                  </c:pt>
                  <c:pt idx="4">
                    <c:v>0.912002531949086</c:v>
                  </c:pt>
                  <c:pt idx="5">
                    <c:v>0.365871533089728</c:v>
                  </c:pt>
                </c:numCache>
              </c:numRef>
            </c:minus>
          </c:errBars>
          <c:xVal>
            <c:numRef>
              <c:f>'UDP-N-acetyl-glucosamine'!$B$57:$B$62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'UDP-N-acetyl-glucosamine'!$E$57:$E$62</c:f>
              <c:numCache>
                <c:formatCode>0</c:formatCode>
                <c:ptCount val="6"/>
                <c:pt idx="0">
                  <c:v>0.47099013090469</c:v>
                </c:pt>
                <c:pt idx="1">
                  <c:v>1.02632750396932</c:v>
                </c:pt>
                <c:pt idx="2">
                  <c:v>0.0</c:v>
                </c:pt>
                <c:pt idx="3">
                  <c:v>0.697077745121429</c:v>
                </c:pt>
                <c:pt idx="4">
                  <c:v>0.962987896962532</c:v>
                </c:pt>
                <c:pt idx="5" formatCode="General">
                  <c:v>0.760589074860602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'UDP-N-acetyl-glucosamine'!$F$56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0.051512979784206</c:v>
                  </c:pt>
                  <c:pt idx="5">
                    <c:v>0.369511426841609</c:v>
                  </c:pt>
                </c:numCache>
              </c:numRef>
            </c:plus>
            <c:minus>
              <c:numRef>
                <c:f>'UDP-N-acetyl-glucosamine'!$F$65:$F$70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0.051512979784206</c:v>
                  </c:pt>
                  <c:pt idx="5">
                    <c:v>0.369511426841609</c:v>
                  </c:pt>
                </c:numCache>
              </c:numRef>
            </c:minus>
          </c:errBars>
          <c:xVal>
            <c:numRef>
              <c:f>'UDP-N-acetyl-glucosamine'!$B$57:$B$62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0.0285519680632656</c:v>
                </c:pt>
                <c:pt idx="5" formatCode="General">
                  <c:v>0.237942834141976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'UDP-N-acetyl-glucosamine'!$G$33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'UDP-N-acetyl-glucosamine'!$G$65:$G$70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'UDP-N-acetyl-glucosamine'!$H$33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'UDP-N-acetyl-glucosamine'!$I$33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'UDP-N-acetyl-glucosamine'!$J$33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'UDP-N-acetyl-glucosamine'!$K$33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'UDP-N-acetyl-glucosamine'!$L$33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'UDP-N-acetyl-glucosamine'!$M$33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'UDP-N-acetyl-glucosamine'!$N$33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'UDP-N-acetyl-glucosamine'!$O$33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'UDP-N-acetyl-glucosamine'!$P$33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'UDP-N-acetyl-glucosamine'!$Q$33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'UDP-N-acetyl-glucosamine'!$R$33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'UDP-N-acetyl-glucosamine'!$S$33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908904"/>
        <c:axId val="2105511336"/>
      </c:scatterChart>
      <c:valAx>
        <c:axId val="-209190890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5511336"/>
        <c:crosses val="autoZero"/>
        <c:crossBetween val="midCat"/>
      </c:valAx>
      <c:valAx>
        <c:axId val="210551133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19089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'UDP-N-acetyl-glucosamine'!$C$33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'UDP-N-acetyl-glucosamine'!$C$87:$C$92</c:f>
                <c:numCache>
                  <c:formatCode>General</c:formatCode>
                  <c:ptCount val="6"/>
                  <c:pt idx="0">
                    <c:v>1.977987252499112</c:v>
                  </c:pt>
                  <c:pt idx="1">
                    <c:v>0.881359558240292</c:v>
                  </c:pt>
                  <c:pt idx="2">
                    <c:v>3.647079959931368</c:v>
                  </c:pt>
                  <c:pt idx="3">
                    <c:v>1.54371340991863</c:v>
                  </c:pt>
                  <c:pt idx="4">
                    <c:v>5.063874398426443</c:v>
                  </c:pt>
                  <c:pt idx="5">
                    <c:v>6.146057986357267</c:v>
                  </c:pt>
                </c:numCache>
              </c:numRef>
            </c:plus>
            <c:minus>
              <c:numRef>
                <c:f>'UDP-N-acetyl-glucosamine'!$C$87:$C$92</c:f>
                <c:numCache>
                  <c:formatCode>General</c:formatCode>
                  <c:ptCount val="6"/>
                  <c:pt idx="0">
                    <c:v>1.977987252499112</c:v>
                  </c:pt>
                  <c:pt idx="1">
                    <c:v>0.881359558240292</c:v>
                  </c:pt>
                  <c:pt idx="2">
                    <c:v>3.647079959931368</c:v>
                  </c:pt>
                  <c:pt idx="3">
                    <c:v>1.54371340991863</c:v>
                  </c:pt>
                  <c:pt idx="4">
                    <c:v>5.063874398426443</c:v>
                  </c:pt>
                  <c:pt idx="5">
                    <c:v>6.146057986357267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'UDP-N-acetyl-glucosamine'!$C$79:$C$84</c:f>
              <c:numCache>
                <c:formatCode>0</c:formatCode>
                <c:ptCount val="6"/>
                <c:pt idx="0">
                  <c:v>91.51552145401016</c:v>
                </c:pt>
                <c:pt idx="1">
                  <c:v>95.04879638830038</c:v>
                </c:pt>
                <c:pt idx="2">
                  <c:v>93.60787500450303</c:v>
                </c:pt>
                <c:pt idx="3">
                  <c:v>93.39324096140467</c:v>
                </c:pt>
                <c:pt idx="4">
                  <c:v>89.51254032979848</c:v>
                </c:pt>
                <c:pt idx="5" formatCode="General">
                  <c:v>88.43165776955977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'UDP-N-acetyl-glucosamine'!$D$33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'UDP-N-acetyl-glucosamine'!$D$87:$D$92</c:f>
                <c:numCache>
                  <c:formatCode>General</c:formatCode>
                  <c:ptCount val="6"/>
                  <c:pt idx="0">
                    <c:v>1.977987252499114</c:v>
                  </c:pt>
                  <c:pt idx="1">
                    <c:v>0.881359558240296</c:v>
                  </c:pt>
                  <c:pt idx="2">
                    <c:v>3.280516838172947</c:v>
                  </c:pt>
                  <c:pt idx="3">
                    <c:v>1.543713409918624</c:v>
                  </c:pt>
                  <c:pt idx="4">
                    <c:v>3.988559681352722</c:v>
                  </c:pt>
                  <c:pt idx="5">
                    <c:v>5.303829568337849</c:v>
                  </c:pt>
                </c:numCache>
              </c:numRef>
            </c:plus>
            <c:minus>
              <c:numRef>
                <c:f>'UDP-N-acetyl-glucosamine'!$D$87:$D$92</c:f>
                <c:numCache>
                  <c:formatCode>General</c:formatCode>
                  <c:ptCount val="6"/>
                  <c:pt idx="0">
                    <c:v>1.977987252499114</c:v>
                  </c:pt>
                  <c:pt idx="1">
                    <c:v>0.881359558240296</c:v>
                  </c:pt>
                  <c:pt idx="2">
                    <c:v>3.280516838172947</c:v>
                  </c:pt>
                  <c:pt idx="3">
                    <c:v>1.543713409918624</c:v>
                  </c:pt>
                  <c:pt idx="4">
                    <c:v>3.988559681352722</c:v>
                  </c:pt>
                  <c:pt idx="5">
                    <c:v>5.303829568337849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'UDP-N-acetyl-glucosamine'!$D$79:$D$84</c:f>
              <c:numCache>
                <c:formatCode>0</c:formatCode>
                <c:ptCount val="6"/>
                <c:pt idx="0">
                  <c:v>8.48447854598982</c:v>
                </c:pt>
                <c:pt idx="1">
                  <c:v>4.95120361169959</c:v>
                </c:pt>
                <c:pt idx="2">
                  <c:v>5.522568167358689</c:v>
                </c:pt>
                <c:pt idx="3">
                  <c:v>6.606759038595326</c:v>
                </c:pt>
                <c:pt idx="4">
                  <c:v>8.62766281658537</c:v>
                </c:pt>
                <c:pt idx="5" formatCode="General">
                  <c:v>10.87143042320677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'UDP-N-acetyl-glucosamine'!$E$33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'UDP-N-acetyl-glucosamine'!$E$87:$E$92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0.819652057576977</c:v>
                  </c:pt>
                  <c:pt idx="3">
                    <c:v>0.0</c:v>
                  </c:pt>
                  <c:pt idx="4">
                    <c:v>1.549589127510123</c:v>
                  </c:pt>
                  <c:pt idx="5">
                    <c:v>0.0</c:v>
                  </c:pt>
                </c:numCache>
              </c:numRef>
            </c:plus>
            <c:minus>
              <c:numRef>
                <c:f>'UDP-N-acetyl-glucosamine'!$E$65:$E$70</c:f>
                <c:numCache>
                  <c:formatCode>General</c:formatCode>
                  <c:ptCount val="6"/>
                  <c:pt idx="0">
                    <c:v>0.573113628130717</c:v>
                  </c:pt>
                  <c:pt idx="1">
                    <c:v>0.95688745241853</c:v>
                  </c:pt>
                  <c:pt idx="2">
                    <c:v>0.0</c:v>
                  </c:pt>
                  <c:pt idx="3">
                    <c:v>0.640758713625732</c:v>
                  </c:pt>
                  <c:pt idx="4">
                    <c:v>0.912002531949086</c:v>
                  </c:pt>
                  <c:pt idx="5">
                    <c:v>0.365871533089728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'UDP-N-acetyl-glucosamine'!$E$79:$E$84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0.869556828138284</c:v>
                </c:pt>
                <c:pt idx="3">
                  <c:v>0.0</c:v>
                </c:pt>
                <c:pt idx="4">
                  <c:v>1.859796853616148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'UDP-N-acetyl-glucosamine'!$F$33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1.260305572019673</c:v>
                  </c:pt>
                </c:numCache>
              </c:numRef>
            </c:plus>
            <c:minus>
              <c:numRef>
                <c:f>'UDP-N-acetyl-glucosamine'!$F$87:$F$92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1.260305572019673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0.69691180723346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'UDP-N-acetyl-glucosamine'!$G$33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'UDP-N-acetyl-glucosamine'!$G$87:$G$92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'UDP-N-acetyl-glucosamine'!$H$33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'UDP-N-acetyl-glucosamine'!$I$33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'UDP-N-acetyl-glucosamine'!$J$33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'UDP-N-acetyl-glucosamine'!$K$33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'UDP-N-acetyl-glucosamine'!$L$33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'UDP-N-acetyl-glucosamine'!$M$33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'UDP-N-acetyl-glucosamine'!$N$33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'UDP-N-acetyl-glucosamine'!$O$33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'UDP-N-acetyl-glucosamine'!$P$33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'UDP-N-acetyl-glucosamine'!$Q$33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'UDP-N-acetyl-glucosamine'!$R$33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'UDP-N-acetyl-glucosamine'!$S$33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'UDP-N-acetyl-glucosamine'!$S$43:$S$47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62840"/>
        <c:axId val="2105455576"/>
      </c:scatterChart>
      <c:valAx>
        <c:axId val="210546284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5455576"/>
        <c:crosses val="autoZero"/>
        <c:crossBetween val="midCat"/>
      </c:valAx>
      <c:valAx>
        <c:axId val="210545557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54628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'UDP-N-acetyl-glucosamine'!$A$73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'UDP-N-acetyl-glucosamine'!$B$74:$F$74</c:f>
                <c:numCache>
                  <c:formatCode>General</c:formatCode>
                  <c:ptCount val="5"/>
                  <c:pt idx="0">
                    <c:v>0.274186995061168</c:v>
                  </c:pt>
                  <c:pt idx="1">
                    <c:v>0.0660074383295225</c:v>
                  </c:pt>
                  <c:pt idx="2">
                    <c:v>0.131015860633865</c:v>
                  </c:pt>
                  <c:pt idx="3">
                    <c:v>0.282208550251635</c:v>
                  </c:pt>
                  <c:pt idx="4">
                    <c:v>0.158155150498274</c:v>
                  </c:pt>
                </c:numCache>
              </c:numRef>
            </c:plus>
            <c:minus>
              <c:numRef>
                <c:f>'UDP-N-acetyl-glucosamine'!$B$74:$F$74</c:f>
                <c:numCache>
                  <c:formatCode>General</c:formatCode>
                  <c:ptCount val="5"/>
                  <c:pt idx="0">
                    <c:v>0.274186995061168</c:v>
                  </c:pt>
                  <c:pt idx="1">
                    <c:v>0.0660074383295225</c:v>
                  </c:pt>
                  <c:pt idx="2">
                    <c:v>0.131015860633865</c:v>
                  </c:pt>
                  <c:pt idx="3">
                    <c:v>0.282208550251635</c:v>
                  </c:pt>
                  <c:pt idx="4">
                    <c:v>0.158155150498274</c:v>
                  </c:pt>
                </c:numCache>
              </c:numRef>
            </c:minus>
          </c:errBars>
          <c:cat>
            <c:strRef>
              <c:f>'UDP-N-acetyl-glucosamine'!$B$50:$F$50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'UDP-N-acetyl-glucosamine'!$B$73:$F$73</c:f>
              <c:numCache>
                <c:formatCode>General</c:formatCode>
                <c:ptCount val="5"/>
                <c:pt idx="0">
                  <c:v>0.780999109875279</c:v>
                </c:pt>
                <c:pt idx="1">
                  <c:v>0.86556605353111</c:v>
                </c:pt>
                <c:pt idx="2">
                  <c:v>0.870845215577193</c:v>
                </c:pt>
                <c:pt idx="3" formatCode="0.00E+00">
                  <c:v>1.00727144181339</c:v>
                </c:pt>
                <c:pt idx="4">
                  <c:v>0.814533299613861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980120"/>
        <c:axId val="2104492056"/>
      </c:barChart>
      <c:catAx>
        <c:axId val="210498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104492056"/>
        <c:crosses val="autoZero"/>
        <c:auto val="1"/>
        <c:lblAlgn val="ctr"/>
        <c:lblOffset val="0"/>
        <c:noMultiLvlLbl val="0"/>
      </c:catAx>
      <c:valAx>
        <c:axId val="2104492056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4980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'UDP-N-acetyl-glucosamine'!$A$51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'UDP-N-acetyl-glucosamine'!$B$96:$F$96</c:f>
                <c:numCache>
                  <c:formatCode>General</c:formatCode>
                  <c:ptCount val="5"/>
                  <c:pt idx="0">
                    <c:v>0.135788781212216</c:v>
                  </c:pt>
                  <c:pt idx="1">
                    <c:v>0.336454361493828</c:v>
                  </c:pt>
                  <c:pt idx="2">
                    <c:v>0.153586002609175</c:v>
                  </c:pt>
                  <c:pt idx="3">
                    <c:v>0.366553328726744</c:v>
                  </c:pt>
                  <c:pt idx="4">
                    <c:v>0.0594524305331307</c:v>
                  </c:pt>
                </c:numCache>
              </c:numRef>
            </c:plus>
            <c:minus>
              <c:numRef>
                <c:f>'UDP-N-acetyl-glucosamine'!$B$96:$F$96</c:f>
                <c:numCache>
                  <c:formatCode>General</c:formatCode>
                  <c:ptCount val="5"/>
                  <c:pt idx="0">
                    <c:v>0.135788781212216</c:v>
                  </c:pt>
                  <c:pt idx="1">
                    <c:v>0.336454361493828</c:v>
                  </c:pt>
                  <c:pt idx="2">
                    <c:v>0.153586002609175</c:v>
                  </c:pt>
                  <c:pt idx="3">
                    <c:v>0.366553328726744</c:v>
                  </c:pt>
                  <c:pt idx="4">
                    <c:v>0.0594524305331307</c:v>
                  </c:pt>
                </c:numCache>
              </c:numRef>
            </c:minus>
          </c:errBars>
          <c:cat>
            <c:strRef>
              <c:f>'UDP-N-acetyl-glucosamine'!$B$50:$F$50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'UDP-N-acetyl-glucosamine'!$B$95:$F$95</c:f>
              <c:numCache>
                <c:formatCode>General</c:formatCode>
                <c:ptCount val="5"/>
                <c:pt idx="0">
                  <c:v>0.622830157009877</c:v>
                </c:pt>
                <c:pt idx="1">
                  <c:v>0.77003317847974</c:v>
                </c:pt>
                <c:pt idx="2">
                  <c:v>0.958490939558892</c:v>
                </c:pt>
                <c:pt idx="3">
                  <c:v>1.010070083616776</c:v>
                </c:pt>
                <c:pt idx="4" formatCode="0.00E+00">
                  <c:v>0.762953594622666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431736"/>
        <c:axId val="2105426488"/>
      </c:barChart>
      <c:catAx>
        <c:axId val="210543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105426488"/>
        <c:crosses val="autoZero"/>
        <c:auto val="1"/>
        <c:lblAlgn val="ctr"/>
        <c:lblOffset val="0"/>
        <c:noMultiLvlLbl val="0"/>
      </c:catAx>
      <c:valAx>
        <c:axId val="210542648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5431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'UDP-N-acetyl-glucosamine'!$C$33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'UDP-N-acetyl-glucosamine'!$C$43:$C$47</c:f>
                <c:numCache>
                  <c:formatCode>General</c:formatCode>
                  <c:ptCount val="5"/>
                  <c:pt idx="0">
                    <c:v>3.036592069576873</c:v>
                  </c:pt>
                  <c:pt idx="1">
                    <c:v>2.611424546314554</c:v>
                  </c:pt>
                  <c:pt idx="2">
                    <c:v>1.840185307651209</c:v>
                  </c:pt>
                  <c:pt idx="3">
                    <c:v>2.092952860697091</c:v>
                  </c:pt>
                  <c:pt idx="4">
                    <c:v>3.46135980222298</c:v>
                  </c:pt>
                </c:numCache>
              </c:numRef>
            </c:plus>
            <c:minus>
              <c:numRef>
                <c:f>'UDP-N-acetyl-glucosamine'!$C$43:$C$47</c:f>
                <c:numCache>
                  <c:formatCode>General</c:formatCode>
                  <c:ptCount val="5"/>
                  <c:pt idx="0">
                    <c:v>3.036592069576873</c:v>
                  </c:pt>
                  <c:pt idx="1">
                    <c:v>2.611424546314554</c:v>
                  </c:pt>
                  <c:pt idx="2">
                    <c:v>1.840185307651209</c:v>
                  </c:pt>
                  <c:pt idx="3">
                    <c:v>2.092952860697091</c:v>
                  </c:pt>
                  <c:pt idx="4">
                    <c:v>3.46135980222298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'UDP-N-acetyl-glucosamine'!$C$57:$C$62</c:f>
              <c:numCache>
                <c:formatCode>0</c:formatCode>
                <c:ptCount val="6"/>
                <c:pt idx="0">
                  <c:v>92.35593886326937</c:v>
                </c:pt>
                <c:pt idx="1">
                  <c:v>93.04013743903911</c:v>
                </c:pt>
                <c:pt idx="2">
                  <c:v>94.33555923664157</c:v>
                </c:pt>
                <c:pt idx="3">
                  <c:v>93.99848529769514</c:v>
                </c:pt>
                <c:pt idx="4">
                  <c:v>90.86387982517794</c:v>
                </c:pt>
                <c:pt idx="5" formatCode="General">
                  <c:v>89.49680378685963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'UDP-N-acetyl-glucosamine'!$V$33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'UDP-N-acetyl-glucosamine'!$V$41:$V$45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'UDP-N-acetyl-glucosamine'!$V$57:$V$62</c:f>
              <c:numCache>
                <c:formatCode>0</c:formatCode>
                <c:ptCount val="6"/>
                <c:pt idx="0">
                  <c:v>7.64406113673063</c:v>
                </c:pt>
                <c:pt idx="1">
                  <c:v>6.959862560960887</c:v>
                </c:pt>
                <c:pt idx="2">
                  <c:v>5.664440763358407</c:v>
                </c:pt>
                <c:pt idx="3">
                  <c:v>6.001514702304842</c:v>
                </c:pt>
                <c:pt idx="4">
                  <c:v>9.136120174822059</c:v>
                </c:pt>
                <c:pt idx="5">
                  <c:v>10.50319621314038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373128"/>
        <c:axId val="2105356744"/>
      </c:scatterChart>
      <c:valAx>
        <c:axId val="210537312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5356744"/>
        <c:crosses val="autoZero"/>
        <c:crossBetween val="midCat"/>
      </c:valAx>
      <c:valAx>
        <c:axId val="210535674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53731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'UDP-N-acetyl-glucosamine'!$C$33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'UDP-N-acetyl-glucosamine'!$C$43:$C$47</c:f>
                <c:numCache>
                  <c:formatCode>General</c:formatCode>
                  <c:ptCount val="5"/>
                  <c:pt idx="0">
                    <c:v>3.036592069576873</c:v>
                  </c:pt>
                  <c:pt idx="1">
                    <c:v>2.611424546314554</c:v>
                  </c:pt>
                  <c:pt idx="2">
                    <c:v>1.840185307651209</c:v>
                  </c:pt>
                  <c:pt idx="3">
                    <c:v>2.092952860697091</c:v>
                  </c:pt>
                  <c:pt idx="4">
                    <c:v>3.46135980222298</c:v>
                  </c:pt>
                </c:numCache>
              </c:numRef>
            </c:plus>
            <c:minus>
              <c:numRef>
                <c:f>'UDP-N-acetyl-glucosamine'!$C$43:$C$47</c:f>
                <c:numCache>
                  <c:formatCode>General</c:formatCode>
                  <c:ptCount val="5"/>
                  <c:pt idx="0">
                    <c:v>3.036592069576873</c:v>
                  </c:pt>
                  <c:pt idx="1">
                    <c:v>2.611424546314554</c:v>
                  </c:pt>
                  <c:pt idx="2">
                    <c:v>1.840185307651209</c:v>
                  </c:pt>
                  <c:pt idx="3">
                    <c:v>2.092952860697091</c:v>
                  </c:pt>
                  <c:pt idx="4">
                    <c:v>3.46135980222298</c:v>
                  </c:pt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'UDP-N-acetyl-glucosamine'!$C$79:$C$84</c:f>
              <c:numCache>
                <c:formatCode>0</c:formatCode>
                <c:ptCount val="6"/>
                <c:pt idx="0">
                  <c:v>91.51552145401016</c:v>
                </c:pt>
                <c:pt idx="1">
                  <c:v>95.04879638830038</c:v>
                </c:pt>
                <c:pt idx="2">
                  <c:v>93.60787500450303</c:v>
                </c:pt>
                <c:pt idx="3">
                  <c:v>93.39324096140467</c:v>
                </c:pt>
                <c:pt idx="4">
                  <c:v>89.51254032979848</c:v>
                </c:pt>
                <c:pt idx="5" formatCode="General">
                  <c:v>88.43165776955977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'UDP-N-acetyl-glucosamine'!$V$33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'UDP-N-acetyl-glucosamine'!$V$41:$V$45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'UDP-N-acetyl-glucosamine'!$V$41:$V$45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'UDP-N-acetyl-glucosamine'!$B$34:$B$39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'UDP-N-acetyl-glucosamine'!$V$79:$V$84</c:f>
              <c:numCache>
                <c:formatCode>0</c:formatCode>
                <c:ptCount val="6"/>
                <c:pt idx="0">
                  <c:v>8.48447854598982</c:v>
                </c:pt>
                <c:pt idx="1">
                  <c:v>4.95120361169959</c:v>
                </c:pt>
                <c:pt idx="2">
                  <c:v>6.392124995496973</c:v>
                </c:pt>
                <c:pt idx="3">
                  <c:v>6.606759038595326</c:v>
                </c:pt>
                <c:pt idx="4">
                  <c:v>10.48745967020152</c:v>
                </c:pt>
                <c:pt idx="5">
                  <c:v>11.56834223044023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99368"/>
        <c:axId val="2105292664"/>
      </c:scatterChart>
      <c:valAx>
        <c:axId val="210529936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5292664"/>
        <c:crosses val="autoZero"/>
        <c:crossBetween val="midCat"/>
      </c:valAx>
      <c:valAx>
        <c:axId val="210529266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52993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'UDP-D-glucuronate'!$C$33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'UDP-D-glucuronate'!$C$43:$C$48</c:f>
                <c:numCache>
                  <c:formatCode>General</c:formatCode>
                  <c:ptCount val="6"/>
                  <c:pt idx="0">
                    <c:v>0.870812597976942</c:v>
                  </c:pt>
                  <c:pt idx="1">
                    <c:v>2.3830297551485</c:v>
                  </c:pt>
                  <c:pt idx="2">
                    <c:v>0.99744862589852</c:v>
                  </c:pt>
                  <c:pt idx="3">
                    <c:v>0.490723912180105</c:v>
                  </c:pt>
                  <c:pt idx="4">
                    <c:v>1.149916163993852</c:v>
                  </c:pt>
                  <c:pt idx="5">
                    <c:v>1.854335297183187</c:v>
                  </c:pt>
                </c:numCache>
              </c:numRef>
            </c:plus>
            <c:minus>
              <c:numRef>
                <c:f>'UDP-D-glucuronate'!$C$43:$C$48</c:f>
                <c:numCache>
                  <c:formatCode>General</c:formatCode>
                  <c:ptCount val="6"/>
                  <c:pt idx="0">
                    <c:v>0.870812597976942</c:v>
                  </c:pt>
                  <c:pt idx="1">
                    <c:v>2.3830297551485</c:v>
                  </c:pt>
                  <c:pt idx="2">
                    <c:v>0.99744862589852</c:v>
                  </c:pt>
                  <c:pt idx="3">
                    <c:v>0.490723912180105</c:v>
                  </c:pt>
                  <c:pt idx="4">
                    <c:v>1.149916163993852</c:v>
                  </c:pt>
                  <c:pt idx="5">
                    <c:v>1.854335297183187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'UDP-D-glucuronate'!$C$34:$C$39</c:f>
              <c:numCache>
                <c:formatCode>0</c:formatCode>
                <c:ptCount val="6"/>
                <c:pt idx="0">
                  <c:v>85.83974611409023</c:v>
                </c:pt>
                <c:pt idx="1">
                  <c:v>88.1559474099427</c:v>
                </c:pt>
                <c:pt idx="2">
                  <c:v>87.03063714247801</c:v>
                </c:pt>
                <c:pt idx="3">
                  <c:v>85.63021120981267</c:v>
                </c:pt>
                <c:pt idx="4">
                  <c:v>83.61284938328754</c:v>
                </c:pt>
                <c:pt idx="5" formatCode="General">
                  <c:v>79.52025528916495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'UDP-D-glucuronate'!$D$33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'UDP-D-glucuronate'!$D$43:$D$48</c:f>
                <c:numCache>
                  <c:formatCode>General</c:formatCode>
                  <c:ptCount val="6"/>
                  <c:pt idx="0">
                    <c:v>0.168904254018136</c:v>
                  </c:pt>
                  <c:pt idx="1">
                    <c:v>2.061848386092431</c:v>
                  </c:pt>
                  <c:pt idx="2">
                    <c:v>0.880421083950141</c:v>
                  </c:pt>
                  <c:pt idx="3">
                    <c:v>0.433248388279852</c:v>
                  </c:pt>
                  <c:pt idx="4">
                    <c:v>0.575725304505254</c:v>
                  </c:pt>
                  <c:pt idx="5">
                    <c:v>0.397675093919528</c:v>
                  </c:pt>
                </c:numCache>
              </c:numRef>
            </c:plus>
            <c:minus>
              <c:numRef>
                <c:f>'UDP-D-glucuronate'!$D$43:$D$48</c:f>
                <c:numCache>
                  <c:formatCode>General</c:formatCode>
                  <c:ptCount val="6"/>
                  <c:pt idx="0">
                    <c:v>0.168904254018136</c:v>
                  </c:pt>
                  <c:pt idx="1">
                    <c:v>2.061848386092431</c:v>
                  </c:pt>
                  <c:pt idx="2">
                    <c:v>0.880421083950141</c:v>
                  </c:pt>
                  <c:pt idx="3">
                    <c:v>0.433248388279852</c:v>
                  </c:pt>
                  <c:pt idx="4">
                    <c:v>0.575725304505254</c:v>
                  </c:pt>
                  <c:pt idx="5">
                    <c:v>0.397675093919528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'UDP-D-glucuronate'!$D$34:$D$39</c:f>
              <c:numCache>
                <c:formatCode>0</c:formatCode>
                <c:ptCount val="6"/>
                <c:pt idx="0">
                  <c:v>12.15365129715305</c:v>
                </c:pt>
                <c:pt idx="1">
                  <c:v>10.81037887494181</c:v>
                </c:pt>
                <c:pt idx="2">
                  <c:v>10.7321001108811</c:v>
                </c:pt>
                <c:pt idx="3">
                  <c:v>10.416670355621</c:v>
                </c:pt>
                <c:pt idx="4">
                  <c:v>9.59712457143524</c:v>
                </c:pt>
                <c:pt idx="5" formatCode="General">
                  <c:v>8.475201558106258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'UDP-D-glucuronate'!$E$33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'UDP-D-glucuronate'!$E$43:$E$48</c:f>
                <c:numCache>
                  <c:formatCode>General</c:formatCode>
                  <c:ptCount val="6"/>
                  <c:pt idx="0">
                    <c:v>0.763810226443324</c:v>
                  </c:pt>
                  <c:pt idx="1">
                    <c:v>0.343685984536453</c:v>
                  </c:pt>
                  <c:pt idx="2">
                    <c:v>0.194893253847514</c:v>
                  </c:pt>
                  <c:pt idx="3">
                    <c:v>0.777783086855035</c:v>
                  </c:pt>
                  <c:pt idx="4">
                    <c:v>1.58958527391759</c:v>
                  </c:pt>
                  <c:pt idx="5">
                    <c:v>1.908065082813789</c:v>
                  </c:pt>
                </c:numCache>
              </c:numRef>
            </c:plus>
            <c:minus>
              <c:numRef>
                <c:f>'UDP-D-glucuronate'!$E$43:$E$48</c:f>
                <c:numCache>
                  <c:formatCode>General</c:formatCode>
                  <c:ptCount val="6"/>
                  <c:pt idx="0">
                    <c:v>0.763810226443324</c:v>
                  </c:pt>
                  <c:pt idx="1">
                    <c:v>0.343685984536453</c:v>
                  </c:pt>
                  <c:pt idx="2">
                    <c:v>0.194893253847514</c:v>
                  </c:pt>
                  <c:pt idx="3">
                    <c:v>0.777783086855035</c:v>
                  </c:pt>
                  <c:pt idx="4">
                    <c:v>1.58958527391759</c:v>
                  </c:pt>
                  <c:pt idx="5">
                    <c:v>1.908065082813789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'UDP-D-glucuronate'!$E$34:$E$39</c:f>
              <c:numCache>
                <c:formatCode>0</c:formatCode>
                <c:ptCount val="6"/>
                <c:pt idx="0">
                  <c:v>2.006602588756711</c:v>
                </c:pt>
                <c:pt idx="1">
                  <c:v>1.033673715115479</c:v>
                </c:pt>
                <c:pt idx="2">
                  <c:v>2.237262746640903</c:v>
                </c:pt>
                <c:pt idx="3">
                  <c:v>3.953118434566346</c:v>
                </c:pt>
                <c:pt idx="4">
                  <c:v>6.790026045277218</c:v>
                </c:pt>
                <c:pt idx="5" formatCode="General">
                  <c:v>12.0045431527288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'UDP-D-glucuronate'!$F$33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'UDP-D-glucuronate'!$F$43:$F$48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'UDP-D-glucuronate'!$F$43:$F$48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'UDP-D-glucuronate'!$G$33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'UDP-D-glucuronate'!$G$43:$G$48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'UDP-D-glucuronate'!$G$43:$G$48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'UDP-D-glucuronate'!$H$33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'UDP-D-glucuronate'!$H$43:$H$47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'UDP-D-glucuronate'!$I$33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'UDP-D-glucuronate'!$J$33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'UDP-D-glucuronate'!$K$33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'UDP-D-glucuronate'!$L$33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'UDP-D-glucuronate'!$M$33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'UDP-D-glucuronate'!$N$33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'UDP-D-glucuronate'!$O$33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'UDP-D-glucuronate'!$P$33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'UDP-D-glucuronate'!$Q$33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'UDP-D-glucuronate'!$R$33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'UDP-D-glucuronate'!$S$33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23736"/>
        <c:axId val="2105013912"/>
      </c:scatterChart>
      <c:valAx>
        <c:axId val="210502373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5013912"/>
        <c:crosses val="autoZero"/>
        <c:crossBetween val="midCat"/>
      </c:valAx>
      <c:valAx>
        <c:axId val="210501391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50237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'UDP-D-glucuronate'!$A$51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'UDP-D-glucuronate'!$B$52:$F$52</c:f>
                <c:numCache>
                  <c:formatCode>General</c:formatCode>
                  <c:ptCount val="5"/>
                  <c:pt idx="0">
                    <c:v>0.239560918225029</c:v>
                  </c:pt>
                  <c:pt idx="1">
                    <c:v>0.316635627036385</c:v>
                  </c:pt>
                  <c:pt idx="2">
                    <c:v>0.127808936605619</c:v>
                  </c:pt>
                  <c:pt idx="3">
                    <c:v>0.250706387538788</c:v>
                  </c:pt>
                  <c:pt idx="4">
                    <c:v>0.45704695129361</c:v>
                  </c:pt>
                </c:numCache>
              </c:numRef>
            </c:plus>
            <c:minus>
              <c:numRef>
                <c:f>'UDP-D-glucuronate'!$B$52:$F$52</c:f>
                <c:numCache>
                  <c:formatCode>General</c:formatCode>
                  <c:ptCount val="5"/>
                  <c:pt idx="0">
                    <c:v>0.239560918225029</c:v>
                  </c:pt>
                  <c:pt idx="1">
                    <c:v>0.316635627036385</c:v>
                  </c:pt>
                  <c:pt idx="2">
                    <c:v>0.127808936605619</c:v>
                  </c:pt>
                  <c:pt idx="3">
                    <c:v>0.250706387538788</c:v>
                  </c:pt>
                  <c:pt idx="4">
                    <c:v>0.45704695129361</c:v>
                  </c:pt>
                </c:numCache>
              </c:numRef>
            </c:minus>
          </c:errBars>
          <c:cat>
            <c:strRef>
              <c:f>'UDP-D-glucuronate'!$B$50:$F$50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'UDP-D-glucuronate'!$B$51:$F$51</c:f>
              <c:numCache>
                <c:formatCode>General</c:formatCode>
                <c:ptCount val="5"/>
                <c:pt idx="0">
                  <c:v>0.589733637513754</c:v>
                </c:pt>
                <c:pt idx="1">
                  <c:v>0.851591838246506</c:v>
                </c:pt>
                <c:pt idx="2">
                  <c:v>1.16226979679704</c:v>
                </c:pt>
                <c:pt idx="3">
                  <c:v>1.112736124478055</c:v>
                </c:pt>
                <c:pt idx="4">
                  <c:v>1.08143873312977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201976"/>
        <c:axId val="2105198920"/>
      </c:barChart>
      <c:catAx>
        <c:axId val="210520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105198920"/>
        <c:crosses val="autoZero"/>
        <c:auto val="1"/>
        <c:lblAlgn val="ctr"/>
        <c:lblOffset val="0"/>
        <c:noMultiLvlLbl val="0"/>
      </c:catAx>
      <c:valAx>
        <c:axId val="2105198920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52019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'UDP-D-glucuronate'!$C$33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'UDP-D-glucuronate'!$C$43:$C$47</c:f>
                <c:numCache>
                  <c:formatCode>General</c:formatCode>
                  <c:ptCount val="5"/>
                  <c:pt idx="0">
                    <c:v>0.870812597976942</c:v>
                  </c:pt>
                  <c:pt idx="1">
                    <c:v>2.3830297551485</c:v>
                  </c:pt>
                  <c:pt idx="2">
                    <c:v>0.99744862589852</c:v>
                  </c:pt>
                  <c:pt idx="3">
                    <c:v>0.490723912180105</c:v>
                  </c:pt>
                  <c:pt idx="4">
                    <c:v>1.149916163993852</c:v>
                  </c:pt>
                </c:numCache>
              </c:numRef>
            </c:plus>
            <c:minus>
              <c:numRef>
                <c:f>'UDP-D-glucuronate'!$C$43:$C$47</c:f>
                <c:numCache>
                  <c:formatCode>General</c:formatCode>
                  <c:ptCount val="5"/>
                  <c:pt idx="0">
                    <c:v>0.870812597976942</c:v>
                  </c:pt>
                  <c:pt idx="1">
                    <c:v>2.3830297551485</c:v>
                  </c:pt>
                  <c:pt idx="2">
                    <c:v>0.99744862589852</c:v>
                  </c:pt>
                  <c:pt idx="3">
                    <c:v>0.490723912180105</c:v>
                  </c:pt>
                  <c:pt idx="4">
                    <c:v>1.149916163993852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'UDP-D-glucuronate'!$C$34:$C$39</c:f>
              <c:numCache>
                <c:formatCode>0</c:formatCode>
                <c:ptCount val="6"/>
                <c:pt idx="0">
                  <c:v>85.83974611409023</c:v>
                </c:pt>
                <c:pt idx="1">
                  <c:v>88.1559474099427</c:v>
                </c:pt>
                <c:pt idx="2">
                  <c:v>87.03063714247801</c:v>
                </c:pt>
                <c:pt idx="3">
                  <c:v>85.63021120981267</c:v>
                </c:pt>
                <c:pt idx="4">
                  <c:v>83.61284938328754</c:v>
                </c:pt>
                <c:pt idx="5" formatCode="General">
                  <c:v>79.52025528916495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'UDP-D-glucuronate'!$V$33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'UDP-D-glucuronate'!$V$41:$V$45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'UDP-D-glucuronate'!$V$34:$V$39</c:f>
              <c:numCache>
                <c:formatCode>0</c:formatCode>
                <c:ptCount val="6"/>
                <c:pt idx="0">
                  <c:v>14.16025388590976</c:v>
                </c:pt>
                <c:pt idx="1">
                  <c:v>11.8440525900573</c:v>
                </c:pt>
                <c:pt idx="2">
                  <c:v>12.969362857522</c:v>
                </c:pt>
                <c:pt idx="3">
                  <c:v>14.36978879018734</c:v>
                </c:pt>
                <c:pt idx="4">
                  <c:v>16.38715061671246</c:v>
                </c:pt>
                <c:pt idx="5">
                  <c:v>20.47974471083506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64904"/>
        <c:axId val="2104949480"/>
      </c:scatterChart>
      <c:valAx>
        <c:axId val="210496490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4949480"/>
        <c:crosses val="autoZero"/>
        <c:crossBetween val="midCat"/>
      </c:valAx>
      <c:valAx>
        <c:axId val="210494948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49649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glutamate!$C$56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glutamate!$C$65:$C$70</c:f>
                <c:numCache>
                  <c:formatCode>General</c:formatCode>
                  <c:ptCount val="6"/>
                  <c:pt idx="0">
                    <c:v>0.994217927297435</c:v>
                  </c:pt>
                  <c:pt idx="1">
                    <c:v>6.025495869325719</c:v>
                  </c:pt>
                  <c:pt idx="2">
                    <c:v>3.096080491951604</c:v>
                  </c:pt>
                  <c:pt idx="3">
                    <c:v>1.423305477814669</c:v>
                  </c:pt>
                  <c:pt idx="4">
                    <c:v>9.143372742618181</c:v>
                  </c:pt>
                  <c:pt idx="5">
                    <c:v>8.36975129241791</c:v>
                  </c:pt>
                </c:numCache>
              </c:numRef>
            </c:plus>
            <c:minus>
              <c:numRef>
                <c:f>glutamate!$C$65:$C$70</c:f>
                <c:numCache>
                  <c:formatCode>General</c:formatCode>
                  <c:ptCount val="6"/>
                  <c:pt idx="0">
                    <c:v>0.994217927297435</c:v>
                  </c:pt>
                  <c:pt idx="1">
                    <c:v>6.025495869325719</c:v>
                  </c:pt>
                  <c:pt idx="2">
                    <c:v>3.096080491951604</c:v>
                  </c:pt>
                  <c:pt idx="3">
                    <c:v>1.423305477814669</c:v>
                  </c:pt>
                  <c:pt idx="4">
                    <c:v>9.143372742618181</c:v>
                  </c:pt>
                  <c:pt idx="5">
                    <c:v>8.36975129241791</c:v>
                  </c:pt>
                </c:numCache>
              </c:numRef>
            </c:minus>
          </c:errBars>
          <c:xVal>
            <c:numRef>
              <c:f>glutamate!$B$57:$B$62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glutamate!$C$57:$C$62</c:f>
              <c:numCache>
                <c:formatCode>0</c:formatCode>
                <c:ptCount val="6"/>
                <c:pt idx="0">
                  <c:v>95.29839000045835</c:v>
                </c:pt>
                <c:pt idx="1">
                  <c:v>75.07984210198633</c:v>
                </c:pt>
                <c:pt idx="2">
                  <c:v>50.73112548169642</c:v>
                </c:pt>
                <c:pt idx="3">
                  <c:v>40.51296541478742</c:v>
                </c:pt>
                <c:pt idx="4">
                  <c:v>35.84586289962377</c:v>
                </c:pt>
                <c:pt idx="5" formatCode="General">
                  <c:v>24.85952764482805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glutamate!$D$56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glutamate!$D$65:$D$70</c:f>
                <c:numCache>
                  <c:formatCode>General</c:formatCode>
                  <c:ptCount val="6"/>
                  <c:pt idx="0">
                    <c:v>0.994217927297424</c:v>
                  </c:pt>
                  <c:pt idx="1">
                    <c:v>6.025495869325708</c:v>
                  </c:pt>
                  <c:pt idx="2">
                    <c:v>3.096080491951615</c:v>
                  </c:pt>
                  <c:pt idx="3">
                    <c:v>1.42330547781467</c:v>
                  </c:pt>
                  <c:pt idx="4">
                    <c:v>9.143372742618169</c:v>
                  </c:pt>
                  <c:pt idx="5">
                    <c:v>8.369751292417927</c:v>
                  </c:pt>
                </c:numCache>
              </c:numRef>
            </c:plus>
            <c:minus>
              <c:numRef>
                <c:f>glutamate!$D$65:$D$70</c:f>
                <c:numCache>
                  <c:formatCode>General</c:formatCode>
                  <c:ptCount val="6"/>
                  <c:pt idx="0">
                    <c:v>0.994217927297424</c:v>
                  </c:pt>
                  <c:pt idx="1">
                    <c:v>6.025495869325708</c:v>
                  </c:pt>
                  <c:pt idx="2">
                    <c:v>3.096080491951615</c:v>
                  </c:pt>
                  <c:pt idx="3">
                    <c:v>1.42330547781467</c:v>
                  </c:pt>
                  <c:pt idx="4">
                    <c:v>9.143372742618169</c:v>
                  </c:pt>
                  <c:pt idx="5">
                    <c:v>8.369751292417927</c:v>
                  </c:pt>
                </c:numCache>
              </c:numRef>
            </c:minus>
          </c:errBars>
          <c:xVal>
            <c:numRef>
              <c:f>glutamate!$B$57:$B$62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glutamate!$D$57:$D$62</c:f>
              <c:numCache>
                <c:formatCode>0</c:formatCode>
                <c:ptCount val="6"/>
                <c:pt idx="0">
                  <c:v>4.701609999541638</c:v>
                </c:pt>
                <c:pt idx="1">
                  <c:v>24.92015789801368</c:v>
                </c:pt>
                <c:pt idx="2">
                  <c:v>49.26887451830356</c:v>
                </c:pt>
                <c:pt idx="3">
                  <c:v>59.4870345852126</c:v>
                </c:pt>
                <c:pt idx="4">
                  <c:v>64.15413710037625</c:v>
                </c:pt>
                <c:pt idx="5" formatCode="General">
                  <c:v>75.14047235517197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glutamate!$E$56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glutamate!$E$65:$E$70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glutamate!$E$65:$E$70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glutamate!$B$57:$B$62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glutamate!$E$57:$E$62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glutamate!$F$56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glutamate!$F$65:$F$70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glutamate!$F$65:$F$70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glutamate!$B$57:$B$62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glutamate!$G$33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glutamate!$G$65:$G$70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glutamate!$G$65:$G$70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glutamate!$H$33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glutamate!$H$43:$H$47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glutamate!$I$33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glutamate!$J$33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glutamate!$K$33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glutamate!$L$33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glutamate!$M$33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glutamate!$N$33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glutamate!$O$33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glutamate!$P$33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glutamate!$Q$33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glutamate!$R$33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glutamate!$S$33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466088"/>
        <c:axId val="2123476440"/>
      </c:scatterChart>
      <c:valAx>
        <c:axId val="176446608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3476440"/>
        <c:crosses val="autoZero"/>
        <c:crossBetween val="midCat"/>
      </c:valAx>
      <c:valAx>
        <c:axId val="212347644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644660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'UDP-D-glucuronate'!$C$56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'UDP-D-glucuronate'!$C$65:$C$70</c:f>
                <c:numCache>
                  <c:formatCode>General</c:formatCode>
                  <c:ptCount val="6"/>
                  <c:pt idx="0">
                    <c:v>0.486415647153949</c:v>
                  </c:pt>
                  <c:pt idx="1">
                    <c:v>0.549537018081414</c:v>
                  </c:pt>
                  <c:pt idx="2">
                    <c:v>2.219379256357763</c:v>
                  </c:pt>
                  <c:pt idx="3">
                    <c:v>2.579731949050322</c:v>
                  </c:pt>
                  <c:pt idx="4">
                    <c:v>2.498307733084789</c:v>
                  </c:pt>
                  <c:pt idx="5">
                    <c:v>1.77715292484387</c:v>
                  </c:pt>
                </c:numCache>
              </c:numRef>
            </c:plus>
            <c:minus>
              <c:numRef>
                <c:f>'UDP-D-glucuronate'!$C$65:$C$70</c:f>
                <c:numCache>
                  <c:formatCode>General</c:formatCode>
                  <c:ptCount val="6"/>
                  <c:pt idx="0">
                    <c:v>0.486415647153949</c:v>
                  </c:pt>
                  <c:pt idx="1">
                    <c:v>0.549537018081414</c:v>
                  </c:pt>
                  <c:pt idx="2">
                    <c:v>2.219379256357763</c:v>
                  </c:pt>
                  <c:pt idx="3">
                    <c:v>2.579731949050322</c:v>
                  </c:pt>
                  <c:pt idx="4">
                    <c:v>2.498307733084789</c:v>
                  </c:pt>
                  <c:pt idx="5">
                    <c:v>1.77715292484387</c:v>
                  </c:pt>
                </c:numCache>
              </c:numRef>
            </c:minus>
          </c:errBars>
          <c:xVal>
            <c:numRef>
              <c:f>'UDP-D-glucuronate'!$B$57:$B$62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'UDP-D-glucuronate'!$C$57:$C$62</c:f>
              <c:numCache>
                <c:formatCode>0</c:formatCode>
                <c:ptCount val="6"/>
                <c:pt idx="0">
                  <c:v>96.00624096289625</c:v>
                </c:pt>
                <c:pt idx="1">
                  <c:v>95.07007765243982</c:v>
                </c:pt>
                <c:pt idx="2">
                  <c:v>94.26919812219748</c:v>
                </c:pt>
                <c:pt idx="3">
                  <c:v>93.69652058977105</c:v>
                </c:pt>
                <c:pt idx="4">
                  <c:v>93.6647667593656</c:v>
                </c:pt>
                <c:pt idx="5" formatCode="General">
                  <c:v>95.48546168590033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'UDP-D-glucuronate'!$D$56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'UDP-D-glucuronate'!$D$65:$D$70</c:f>
                <c:numCache>
                  <c:formatCode>General</c:formatCode>
                  <c:ptCount val="6"/>
                  <c:pt idx="0">
                    <c:v>0.194422199957563</c:v>
                  </c:pt>
                  <c:pt idx="1">
                    <c:v>0.549537018081418</c:v>
                  </c:pt>
                  <c:pt idx="2">
                    <c:v>2.059769272484265</c:v>
                  </c:pt>
                  <c:pt idx="3">
                    <c:v>2.572807641913081</c:v>
                  </c:pt>
                  <c:pt idx="4">
                    <c:v>2.192737838802552</c:v>
                  </c:pt>
                  <c:pt idx="5">
                    <c:v>1.77715292484388</c:v>
                  </c:pt>
                </c:numCache>
              </c:numRef>
            </c:plus>
            <c:minus>
              <c:numRef>
                <c:f>'UDP-D-glucuronate'!$D$65:$D$70</c:f>
                <c:numCache>
                  <c:formatCode>General</c:formatCode>
                  <c:ptCount val="6"/>
                  <c:pt idx="0">
                    <c:v>0.194422199957563</c:v>
                  </c:pt>
                  <c:pt idx="1">
                    <c:v>0.549537018081418</c:v>
                  </c:pt>
                  <c:pt idx="2">
                    <c:v>2.059769272484265</c:v>
                  </c:pt>
                  <c:pt idx="3">
                    <c:v>2.572807641913081</c:v>
                  </c:pt>
                  <c:pt idx="4">
                    <c:v>2.192737838802552</c:v>
                  </c:pt>
                  <c:pt idx="5">
                    <c:v>1.77715292484388</c:v>
                  </c:pt>
                </c:numCache>
              </c:numRef>
            </c:minus>
          </c:errBars>
          <c:xVal>
            <c:numRef>
              <c:f>'UDP-D-glucuronate'!$B$57:$B$62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'UDP-D-glucuronate'!$D$57:$D$62</c:f>
              <c:numCache>
                <c:formatCode>0</c:formatCode>
                <c:ptCount val="6"/>
                <c:pt idx="0">
                  <c:v>3.808584505718171</c:v>
                </c:pt>
                <c:pt idx="1">
                  <c:v>4.929922347560187</c:v>
                </c:pt>
                <c:pt idx="2">
                  <c:v>5.097572332744883</c:v>
                </c:pt>
                <c:pt idx="3">
                  <c:v>6.193052601479828</c:v>
                </c:pt>
                <c:pt idx="4">
                  <c:v>5.87483942419492</c:v>
                </c:pt>
                <c:pt idx="5" formatCode="General">
                  <c:v>4.51453831409966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'UDP-D-glucuronate'!$E$56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'UDP-D-glucuronate'!$E$65:$E$70</c:f>
                <c:numCache>
                  <c:formatCode>General</c:formatCode>
                  <c:ptCount val="6"/>
                  <c:pt idx="0">
                    <c:v>0.294628084950019</c:v>
                  </c:pt>
                  <c:pt idx="1">
                    <c:v>0.0</c:v>
                  </c:pt>
                  <c:pt idx="2">
                    <c:v>0.19392690572558</c:v>
                  </c:pt>
                  <c:pt idx="3">
                    <c:v>0.176965285239737</c:v>
                  </c:pt>
                  <c:pt idx="4">
                    <c:v>0.434373069028336</c:v>
                  </c:pt>
                  <c:pt idx="5">
                    <c:v>0.0</c:v>
                  </c:pt>
                </c:numCache>
              </c:numRef>
            </c:plus>
            <c:minus>
              <c:numRef>
                <c:f>'UDP-D-glucuronate'!$E$65:$E$70</c:f>
                <c:numCache>
                  <c:formatCode>General</c:formatCode>
                  <c:ptCount val="6"/>
                  <c:pt idx="0">
                    <c:v>0.294628084950019</c:v>
                  </c:pt>
                  <c:pt idx="1">
                    <c:v>0.0</c:v>
                  </c:pt>
                  <c:pt idx="2">
                    <c:v>0.19392690572558</c:v>
                  </c:pt>
                  <c:pt idx="3">
                    <c:v>0.176965285239737</c:v>
                  </c:pt>
                  <c:pt idx="4">
                    <c:v>0.434373069028336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'UDP-D-glucuronate'!$B$57:$B$62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'UDP-D-glucuronate'!$E$57:$E$62</c:f>
              <c:numCache>
                <c:formatCode>0</c:formatCode>
                <c:ptCount val="6"/>
                <c:pt idx="0">
                  <c:v>0.185174531385595</c:v>
                </c:pt>
                <c:pt idx="1">
                  <c:v>0.0</c:v>
                </c:pt>
                <c:pt idx="2">
                  <c:v>0.63322954505764</c:v>
                </c:pt>
                <c:pt idx="3">
                  <c:v>0.110426808749106</c:v>
                </c:pt>
                <c:pt idx="4">
                  <c:v>0.460393816439486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'UDP-D-glucuronate'!$F$56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'UDP-D-glucuronate'!$F$65:$F$70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'UDP-D-glucuronate'!$F$65:$F$70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'UDP-D-glucuronate'!$B$57:$B$62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'UDP-D-glucuronate'!$G$33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'UDP-D-glucuronate'!$G$65:$G$70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'UDP-D-glucuronate'!$G$65:$G$70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'UDP-D-glucuronate'!$H$33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'UDP-D-glucuronate'!$H$43:$H$47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'UDP-D-glucuronate'!$I$33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'UDP-D-glucuronate'!$J$33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'UDP-D-glucuronate'!$K$33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'UDP-D-glucuronate'!$L$33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'UDP-D-glucuronate'!$M$33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'UDP-D-glucuronate'!$N$33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'UDP-D-glucuronate'!$O$33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'UDP-D-glucuronate'!$P$33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'UDP-D-glucuronate'!$Q$33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'UDP-D-glucuronate'!$R$33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'UDP-D-glucuronate'!$S$33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38984"/>
        <c:axId val="2104722168"/>
      </c:scatterChart>
      <c:valAx>
        <c:axId val="210473898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4722168"/>
        <c:crosses val="autoZero"/>
        <c:crossBetween val="midCat"/>
      </c:valAx>
      <c:valAx>
        <c:axId val="210472216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47389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'UDP-D-glucuronate'!$C$33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'UDP-D-glucuronate'!$C$87:$C$92</c:f>
                <c:numCache>
                  <c:formatCode>General</c:formatCode>
                  <c:ptCount val="6"/>
                  <c:pt idx="0">
                    <c:v>0.91152656058994</c:v>
                  </c:pt>
                  <c:pt idx="1">
                    <c:v>1.32649213693283</c:v>
                  </c:pt>
                  <c:pt idx="2">
                    <c:v>1.109615115925888</c:v>
                  </c:pt>
                  <c:pt idx="3">
                    <c:v>1.212944388305855</c:v>
                  </c:pt>
                  <c:pt idx="4">
                    <c:v>1.548585984615734</c:v>
                  </c:pt>
                  <c:pt idx="5">
                    <c:v>3.30757660644057</c:v>
                  </c:pt>
                </c:numCache>
              </c:numRef>
            </c:plus>
            <c:minus>
              <c:numRef>
                <c:f>'UDP-D-glucuronate'!$C$87:$C$92</c:f>
                <c:numCache>
                  <c:formatCode>General</c:formatCode>
                  <c:ptCount val="6"/>
                  <c:pt idx="0">
                    <c:v>0.91152656058994</c:v>
                  </c:pt>
                  <c:pt idx="1">
                    <c:v>1.32649213693283</c:v>
                  </c:pt>
                  <c:pt idx="2">
                    <c:v>1.109615115925888</c:v>
                  </c:pt>
                  <c:pt idx="3">
                    <c:v>1.212944388305855</c:v>
                  </c:pt>
                  <c:pt idx="4">
                    <c:v>1.548585984615734</c:v>
                  </c:pt>
                  <c:pt idx="5">
                    <c:v>3.30757660644057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'UDP-D-glucuronate'!$C$79:$C$84</c:f>
              <c:numCache>
                <c:formatCode>0</c:formatCode>
                <c:ptCount val="6"/>
                <c:pt idx="0">
                  <c:v>96.45657776458039</c:v>
                </c:pt>
                <c:pt idx="1">
                  <c:v>98.42552592396806</c:v>
                </c:pt>
                <c:pt idx="2">
                  <c:v>98.08328158735392</c:v>
                </c:pt>
                <c:pt idx="3">
                  <c:v>94.69953626185085</c:v>
                </c:pt>
                <c:pt idx="4">
                  <c:v>97.921630787226</c:v>
                </c:pt>
                <c:pt idx="5" formatCode="General">
                  <c:v>96.40184675434818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'UDP-D-glucuronate'!$D$33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'UDP-D-glucuronate'!$D$87:$D$92</c:f>
                <c:numCache>
                  <c:formatCode>General</c:formatCode>
                  <c:ptCount val="6"/>
                  <c:pt idx="0">
                    <c:v>1.103581789856015</c:v>
                  </c:pt>
                  <c:pt idx="1">
                    <c:v>0.959804974579254</c:v>
                  </c:pt>
                  <c:pt idx="2">
                    <c:v>1.109615115925896</c:v>
                  </c:pt>
                  <c:pt idx="3">
                    <c:v>1.33107467417992</c:v>
                  </c:pt>
                  <c:pt idx="4">
                    <c:v>1.54858598461574</c:v>
                  </c:pt>
                  <c:pt idx="5">
                    <c:v>2.884234903764846</c:v>
                  </c:pt>
                </c:numCache>
              </c:numRef>
            </c:plus>
            <c:minus>
              <c:numRef>
                <c:f>'UDP-D-glucuronate'!$D$87:$D$92</c:f>
                <c:numCache>
                  <c:formatCode>General</c:formatCode>
                  <c:ptCount val="6"/>
                  <c:pt idx="0">
                    <c:v>1.103581789856015</c:v>
                  </c:pt>
                  <c:pt idx="1">
                    <c:v>0.959804974579254</c:v>
                  </c:pt>
                  <c:pt idx="2">
                    <c:v>1.109615115925896</c:v>
                  </c:pt>
                  <c:pt idx="3">
                    <c:v>1.33107467417992</c:v>
                  </c:pt>
                  <c:pt idx="4">
                    <c:v>1.54858598461574</c:v>
                  </c:pt>
                  <c:pt idx="5">
                    <c:v>2.884234903764846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'UDP-D-glucuronate'!$D$79:$D$84</c:f>
              <c:numCache>
                <c:formatCode>0</c:formatCode>
                <c:ptCount val="6"/>
                <c:pt idx="0">
                  <c:v>2.927044059221551</c:v>
                </c:pt>
                <c:pt idx="1">
                  <c:v>1.224291516584865</c:v>
                </c:pt>
                <c:pt idx="2">
                  <c:v>1.916718412646069</c:v>
                </c:pt>
                <c:pt idx="3">
                  <c:v>4.813536039705172</c:v>
                </c:pt>
                <c:pt idx="4">
                  <c:v>2.078369212774004</c:v>
                </c:pt>
                <c:pt idx="5" formatCode="General">
                  <c:v>3.245385319915313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'UDP-D-glucuronate'!$E$33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'UDP-D-glucuronate'!$E$87:$E$92</c:f>
                <c:numCache>
                  <c:formatCode>General</c:formatCode>
                  <c:ptCount val="6"/>
                  <c:pt idx="0">
                    <c:v>0.985811977745663</c:v>
                  </c:pt>
                  <c:pt idx="1">
                    <c:v>0.537676751273616</c:v>
                  </c:pt>
                  <c:pt idx="2">
                    <c:v>0.0</c:v>
                  </c:pt>
                  <c:pt idx="3">
                    <c:v>0.414452468693235</c:v>
                  </c:pt>
                  <c:pt idx="4">
                    <c:v>0.0</c:v>
                  </c:pt>
                  <c:pt idx="5">
                    <c:v>0.492975263846265</c:v>
                  </c:pt>
                </c:numCache>
              </c:numRef>
            </c:plus>
            <c:minus>
              <c:numRef>
                <c:f>'UDP-D-glucuronate'!$E$65:$E$70</c:f>
                <c:numCache>
                  <c:formatCode>General</c:formatCode>
                  <c:ptCount val="6"/>
                  <c:pt idx="0">
                    <c:v>0.294628084950019</c:v>
                  </c:pt>
                  <c:pt idx="1">
                    <c:v>0.0</c:v>
                  </c:pt>
                  <c:pt idx="2">
                    <c:v>0.19392690572558</c:v>
                  </c:pt>
                  <c:pt idx="3">
                    <c:v>0.176965285239737</c:v>
                  </c:pt>
                  <c:pt idx="4">
                    <c:v>0.434373069028336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'UDP-D-glucuronate'!$E$79:$E$84</c:f>
              <c:numCache>
                <c:formatCode>0</c:formatCode>
                <c:ptCount val="6"/>
                <c:pt idx="0">
                  <c:v>0.616378176198051</c:v>
                </c:pt>
                <c:pt idx="1">
                  <c:v>0.350182559447053</c:v>
                </c:pt>
                <c:pt idx="2">
                  <c:v>0.0</c:v>
                </c:pt>
                <c:pt idx="3">
                  <c:v>0.48692769844395</c:v>
                </c:pt>
                <c:pt idx="4">
                  <c:v>0.0</c:v>
                </c:pt>
                <c:pt idx="5" formatCode="General">
                  <c:v>0.352767925736486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'UDP-D-glucuronate'!$F$33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'UDP-D-glucuronate'!$F$87:$F$92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'UDP-D-glucuronate'!$F$87:$F$92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'UDP-D-glucuronate'!$G$33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'UDP-D-glucuronate'!$G$87:$G$92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'UDP-D-glucuronate'!$G$87:$G$92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'UDP-D-glucuronate'!$H$33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'UDP-D-glucuronate'!$H$43:$H$47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'UDP-D-glucuronate'!$I$33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'UDP-D-glucuronate'!$J$33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'UDP-D-glucuronate'!$K$33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'UDP-D-glucuronate'!$L$33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'UDP-D-glucuronate'!$M$33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'UDP-D-glucuronate'!$N$33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'UDP-D-glucuronate'!$O$33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'UDP-D-glucuronate'!$P$33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'UDP-D-glucuronate'!$Q$33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'UDP-D-glucuronate'!$R$33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'UDP-D-glucuronate'!$S$33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'UDP-D-glucuronate'!$S$43:$S$47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37688"/>
        <c:axId val="2104520632"/>
      </c:scatterChart>
      <c:valAx>
        <c:axId val="210453768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4520632"/>
        <c:crosses val="autoZero"/>
        <c:crossBetween val="midCat"/>
      </c:valAx>
      <c:valAx>
        <c:axId val="210452063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45376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'UDP-D-glucuronate'!$A$73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'UDP-D-glucuronate'!$B$74:$F$74</c:f>
                <c:numCache>
                  <c:formatCode>General</c:formatCode>
                  <c:ptCount val="5"/>
                  <c:pt idx="0">
                    <c:v>0.265090208788768</c:v>
                  </c:pt>
                  <c:pt idx="1">
                    <c:v>0.346404549147436</c:v>
                  </c:pt>
                  <c:pt idx="2">
                    <c:v>0.368415672520872</c:v>
                  </c:pt>
                  <c:pt idx="3">
                    <c:v>0.454384757717956</c:v>
                  </c:pt>
                  <c:pt idx="4">
                    <c:v>0.324231079634953</c:v>
                  </c:pt>
                </c:numCache>
              </c:numRef>
            </c:plus>
            <c:minus>
              <c:numRef>
                <c:f>'UDP-D-glucuronate'!$B$74:$F$74</c:f>
                <c:numCache>
                  <c:formatCode>General</c:formatCode>
                  <c:ptCount val="5"/>
                  <c:pt idx="0">
                    <c:v>0.265090208788768</c:v>
                  </c:pt>
                  <c:pt idx="1">
                    <c:v>0.346404549147436</c:v>
                  </c:pt>
                  <c:pt idx="2">
                    <c:v>0.368415672520872</c:v>
                  </c:pt>
                  <c:pt idx="3">
                    <c:v>0.454384757717956</c:v>
                  </c:pt>
                  <c:pt idx="4">
                    <c:v>0.324231079634953</c:v>
                  </c:pt>
                </c:numCache>
              </c:numRef>
            </c:minus>
          </c:errBars>
          <c:cat>
            <c:strRef>
              <c:f>'UDP-D-glucuronate'!$B$50:$F$50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'UDP-D-glucuronate'!$B$73:$F$73</c:f>
              <c:numCache>
                <c:formatCode>General</c:formatCode>
                <c:ptCount val="5"/>
                <c:pt idx="0">
                  <c:v>1.061051263427032</c:v>
                </c:pt>
                <c:pt idx="1">
                  <c:v>1.222779141003034</c:v>
                </c:pt>
                <c:pt idx="2">
                  <c:v>1.543508483666068</c:v>
                </c:pt>
                <c:pt idx="3" formatCode="0.00E+00">
                  <c:v>1.282920393250616</c:v>
                </c:pt>
                <c:pt idx="4">
                  <c:v>1.182012303351416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902408"/>
        <c:axId val="2104893944"/>
      </c:barChart>
      <c:catAx>
        <c:axId val="210490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104893944"/>
        <c:crosses val="autoZero"/>
        <c:auto val="1"/>
        <c:lblAlgn val="ctr"/>
        <c:lblOffset val="0"/>
        <c:noMultiLvlLbl val="0"/>
      </c:catAx>
      <c:valAx>
        <c:axId val="2104893944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49024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'UDP-D-glucuronate'!$A$51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'UDP-D-glucuronate'!$B$96:$F$96</c:f>
                <c:numCache>
                  <c:formatCode>General</c:formatCode>
                  <c:ptCount val="5"/>
                  <c:pt idx="0">
                    <c:v>0.29073394274525</c:v>
                  </c:pt>
                  <c:pt idx="1">
                    <c:v>0.246428231688541</c:v>
                  </c:pt>
                  <c:pt idx="2">
                    <c:v>0.426952844204972</c:v>
                  </c:pt>
                  <c:pt idx="3">
                    <c:v>0.262251293055915</c:v>
                  </c:pt>
                  <c:pt idx="4">
                    <c:v>0.166874829909634</c:v>
                  </c:pt>
                </c:numCache>
              </c:numRef>
            </c:plus>
            <c:minus>
              <c:numRef>
                <c:f>'UDP-D-glucuronate'!$B$96:$F$96</c:f>
                <c:numCache>
                  <c:formatCode>General</c:formatCode>
                  <c:ptCount val="5"/>
                  <c:pt idx="0">
                    <c:v>0.29073394274525</c:v>
                  </c:pt>
                  <c:pt idx="1">
                    <c:v>0.246428231688541</c:v>
                  </c:pt>
                  <c:pt idx="2">
                    <c:v>0.426952844204972</c:v>
                  </c:pt>
                  <c:pt idx="3">
                    <c:v>0.262251293055915</c:v>
                  </c:pt>
                  <c:pt idx="4">
                    <c:v>0.166874829909634</c:v>
                  </c:pt>
                </c:numCache>
              </c:numRef>
            </c:minus>
          </c:errBars>
          <c:cat>
            <c:strRef>
              <c:f>'UDP-D-glucuronate'!$B$50:$F$50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'UDP-D-glucuronate'!$B$95:$F$95</c:f>
              <c:numCache>
                <c:formatCode>General</c:formatCode>
                <c:ptCount val="5"/>
                <c:pt idx="0">
                  <c:v>0.698879042193175</c:v>
                </c:pt>
                <c:pt idx="1">
                  <c:v>0.811295303130815</c:v>
                </c:pt>
                <c:pt idx="2">
                  <c:v>1.076313705024464</c:v>
                </c:pt>
                <c:pt idx="3">
                  <c:v>0.915540526310013</c:v>
                </c:pt>
                <c:pt idx="4" formatCode="0.00E+00">
                  <c:v>0.871489567056237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492984"/>
        <c:axId val="-2070968104"/>
      </c:barChart>
      <c:catAx>
        <c:axId val="210449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-2070968104"/>
        <c:crosses val="autoZero"/>
        <c:auto val="1"/>
        <c:lblAlgn val="ctr"/>
        <c:lblOffset val="0"/>
        <c:noMultiLvlLbl val="0"/>
      </c:catAx>
      <c:valAx>
        <c:axId val="-2070968104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44929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'UDP-D-glucuronate'!$C$33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'UDP-D-glucuronate'!$C$43:$C$47</c:f>
                <c:numCache>
                  <c:formatCode>General</c:formatCode>
                  <c:ptCount val="5"/>
                  <c:pt idx="0">
                    <c:v>0.870812597976942</c:v>
                  </c:pt>
                  <c:pt idx="1">
                    <c:v>2.3830297551485</c:v>
                  </c:pt>
                  <c:pt idx="2">
                    <c:v>0.99744862589852</c:v>
                  </c:pt>
                  <c:pt idx="3">
                    <c:v>0.490723912180105</c:v>
                  </c:pt>
                  <c:pt idx="4">
                    <c:v>1.149916163993852</c:v>
                  </c:pt>
                </c:numCache>
              </c:numRef>
            </c:plus>
            <c:minus>
              <c:numRef>
                <c:f>'UDP-D-glucuronate'!$C$43:$C$47</c:f>
                <c:numCache>
                  <c:formatCode>General</c:formatCode>
                  <c:ptCount val="5"/>
                  <c:pt idx="0">
                    <c:v>0.870812597976942</c:v>
                  </c:pt>
                  <c:pt idx="1">
                    <c:v>2.3830297551485</c:v>
                  </c:pt>
                  <c:pt idx="2">
                    <c:v>0.99744862589852</c:v>
                  </c:pt>
                  <c:pt idx="3">
                    <c:v>0.490723912180105</c:v>
                  </c:pt>
                  <c:pt idx="4">
                    <c:v>1.149916163993852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'UDP-D-glucuronate'!$C$57:$C$62</c:f>
              <c:numCache>
                <c:formatCode>0</c:formatCode>
                <c:ptCount val="6"/>
                <c:pt idx="0">
                  <c:v>96.00624096289625</c:v>
                </c:pt>
                <c:pt idx="1">
                  <c:v>95.07007765243982</c:v>
                </c:pt>
                <c:pt idx="2">
                  <c:v>94.26919812219748</c:v>
                </c:pt>
                <c:pt idx="3">
                  <c:v>93.69652058977105</c:v>
                </c:pt>
                <c:pt idx="4">
                  <c:v>93.6647667593656</c:v>
                </c:pt>
                <c:pt idx="5" formatCode="General">
                  <c:v>95.48546168590033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'UDP-D-glucuronate'!$V$33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'UDP-D-glucuronate'!$V$41:$V$45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'UDP-D-glucuronate'!$V$57:$V$62</c:f>
              <c:numCache>
                <c:formatCode>0</c:formatCode>
                <c:ptCount val="6"/>
                <c:pt idx="0">
                  <c:v>3.993759037103766</c:v>
                </c:pt>
                <c:pt idx="1">
                  <c:v>4.929922347560187</c:v>
                </c:pt>
                <c:pt idx="2">
                  <c:v>5.730801877802523</c:v>
                </c:pt>
                <c:pt idx="3">
                  <c:v>6.303479410228934</c:v>
                </c:pt>
                <c:pt idx="4">
                  <c:v>6.335233240634406</c:v>
                </c:pt>
                <c:pt idx="5">
                  <c:v>4.51453831409966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009192"/>
        <c:axId val="-2071003608"/>
      </c:scatterChart>
      <c:valAx>
        <c:axId val="-207100919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1003608"/>
        <c:crosses val="autoZero"/>
        <c:crossBetween val="midCat"/>
      </c:valAx>
      <c:valAx>
        <c:axId val="-207100360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10091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'UDP-D-glucuronate'!$C$33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'UDP-D-glucuronate'!$C$43:$C$47</c:f>
                <c:numCache>
                  <c:formatCode>General</c:formatCode>
                  <c:ptCount val="5"/>
                  <c:pt idx="0">
                    <c:v>0.870812597976942</c:v>
                  </c:pt>
                  <c:pt idx="1">
                    <c:v>2.3830297551485</c:v>
                  </c:pt>
                  <c:pt idx="2">
                    <c:v>0.99744862589852</c:v>
                  </c:pt>
                  <c:pt idx="3">
                    <c:v>0.490723912180105</c:v>
                  </c:pt>
                  <c:pt idx="4">
                    <c:v>1.149916163993852</c:v>
                  </c:pt>
                </c:numCache>
              </c:numRef>
            </c:plus>
            <c:minus>
              <c:numRef>
                <c:f>'UDP-D-glucuronate'!$C$43:$C$47</c:f>
                <c:numCache>
                  <c:formatCode>General</c:formatCode>
                  <c:ptCount val="5"/>
                  <c:pt idx="0">
                    <c:v>0.870812597976942</c:v>
                  </c:pt>
                  <c:pt idx="1">
                    <c:v>2.3830297551485</c:v>
                  </c:pt>
                  <c:pt idx="2">
                    <c:v>0.99744862589852</c:v>
                  </c:pt>
                  <c:pt idx="3">
                    <c:v>0.490723912180105</c:v>
                  </c:pt>
                  <c:pt idx="4">
                    <c:v>1.149916163993852</c:v>
                  </c:pt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'UDP-D-glucuronate'!$C$79:$C$84</c:f>
              <c:numCache>
                <c:formatCode>0</c:formatCode>
                <c:ptCount val="6"/>
                <c:pt idx="0">
                  <c:v>96.45657776458039</c:v>
                </c:pt>
                <c:pt idx="1">
                  <c:v>98.42552592396806</c:v>
                </c:pt>
                <c:pt idx="2">
                  <c:v>98.08328158735392</c:v>
                </c:pt>
                <c:pt idx="3">
                  <c:v>94.69953626185085</c:v>
                </c:pt>
                <c:pt idx="4">
                  <c:v>97.921630787226</c:v>
                </c:pt>
                <c:pt idx="5" formatCode="General">
                  <c:v>96.40184675434818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'UDP-D-glucuronate'!$V$33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'UDP-D-glucuronate'!$V$41:$V$45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'UDP-D-glucuronate'!$V$41:$V$45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'UDP-D-glucuronate'!$B$34:$B$39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'UDP-D-glucuronate'!$V$79:$V$84</c:f>
              <c:numCache>
                <c:formatCode>0</c:formatCode>
                <c:ptCount val="6"/>
                <c:pt idx="0">
                  <c:v>3.543422235419602</c:v>
                </c:pt>
                <c:pt idx="1">
                  <c:v>1.574474076031918</c:v>
                </c:pt>
                <c:pt idx="2">
                  <c:v>1.916718412646069</c:v>
                </c:pt>
                <c:pt idx="3">
                  <c:v>5.300463738149121</c:v>
                </c:pt>
                <c:pt idx="4">
                  <c:v>2.078369212774004</c:v>
                </c:pt>
                <c:pt idx="5">
                  <c:v>3.5981532456518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049864"/>
        <c:axId val="-2071060296"/>
      </c:scatterChart>
      <c:valAx>
        <c:axId val="-207104986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1060296"/>
        <c:crosses val="autoZero"/>
        <c:crossBetween val="midCat"/>
      </c:valAx>
      <c:valAx>
        <c:axId val="-207106029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10498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'UDP-D-glucose'!$C$33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'UDP-D-glucose'!$C$43:$C$48</c:f>
                <c:numCache>
                  <c:formatCode>General</c:formatCode>
                  <c:ptCount val="6"/>
                  <c:pt idx="0">
                    <c:v>2.2126255641743</c:v>
                  </c:pt>
                  <c:pt idx="1">
                    <c:v>1.366075172576967</c:v>
                  </c:pt>
                  <c:pt idx="2">
                    <c:v>0.582022925299033</c:v>
                  </c:pt>
                  <c:pt idx="3">
                    <c:v>1.899483157689389</c:v>
                  </c:pt>
                  <c:pt idx="4">
                    <c:v>2.186456406689526</c:v>
                  </c:pt>
                  <c:pt idx="5">
                    <c:v>2.439100923578227</c:v>
                  </c:pt>
                </c:numCache>
              </c:numRef>
            </c:plus>
            <c:minus>
              <c:numRef>
                <c:f>'UDP-D-glucose'!$C$43:$C$48</c:f>
                <c:numCache>
                  <c:formatCode>General</c:formatCode>
                  <c:ptCount val="6"/>
                  <c:pt idx="0">
                    <c:v>2.2126255641743</c:v>
                  </c:pt>
                  <c:pt idx="1">
                    <c:v>1.366075172576967</c:v>
                  </c:pt>
                  <c:pt idx="2">
                    <c:v>0.582022925299033</c:v>
                  </c:pt>
                  <c:pt idx="3">
                    <c:v>1.899483157689389</c:v>
                  </c:pt>
                  <c:pt idx="4">
                    <c:v>2.186456406689526</c:v>
                  </c:pt>
                  <c:pt idx="5">
                    <c:v>2.439100923578227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'UDP-D-glucose'!$C$34:$C$39</c:f>
              <c:numCache>
                <c:formatCode>0</c:formatCode>
                <c:ptCount val="6"/>
                <c:pt idx="0">
                  <c:v>86.02185484649225</c:v>
                </c:pt>
                <c:pt idx="1">
                  <c:v>87.65668239730195</c:v>
                </c:pt>
                <c:pt idx="2">
                  <c:v>87.4902472066325</c:v>
                </c:pt>
                <c:pt idx="3">
                  <c:v>83.45500010059519</c:v>
                </c:pt>
                <c:pt idx="4">
                  <c:v>82.88071395755442</c:v>
                </c:pt>
                <c:pt idx="5" formatCode="General">
                  <c:v>79.10477284586204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'UDP-D-glucose'!$D$33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'UDP-D-glucose'!$D$43:$D$48</c:f>
                <c:numCache>
                  <c:formatCode>General</c:formatCode>
                  <c:ptCount val="6"/>
                  <c:pt idx="0">
                    <c:v>1.844911032888584</c:v>
                  </c:pt>
                  <c:pt idx="1">
                    <c:v>1.058217220105151</c:v>
                  </c:pt>
                  <c:pt idx="2">
                    <c:v>0.41496181358617</c:v>
                  </c:pt>
                  <c:pt idx="3">
                    <c:v>0.763815277052151</c:v>
                  </c:pt>
                  <c:pt idx="4">
                    <c:v>0.971940245402055</c:v>
                  </c:pt>
                  <c:pt idx="5">
                    <c:v>1.911288801375742</c:v>
                  </c:pt>
                </c:numCache>
              </c:numRef>
            </c:plus>
            <c:minus>
              <c:numRef>
                <c:f>'UDP-D-glucose'!$D$43:$D$48</c:f>
                <c:numCache>
                  <c:formatCode>General</c:formatCode>
                  <c:ptCount val="6"/>
                  <c:pt idx="0">
                    <c:v>1.844911032888584</c:v>
                  </c:pt>
                  <c:pt idx="1">
                    <c:v>1.058217220105151</c:v>
                  </c:pt>
                  <c:pt idx="2">
                    <c:v>0.41496181358617</c:v>
                  </c:pt>
                  <c:pt idx="3">
                    <c:v>0.763815277052151</c:v>
                  </c:pt>
                  <c:pt idx="4">
                    <c:v>0.971940245402055</c:v>
                  </c:pt>
                  <c:pt idx="5">
                    <c:v>1.911288801375742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'UDP-D-glucose'!$D$34:$D$39</c:f>
              <c:numCache>
                <c:formatCode>0</c:formatCode>
                <c:ptCount val="6"/>
                <c:pt idx="0">
                  <c:v>11.73907047553868</c:v>
                </c:pt>
                <c:pt idx="1">
                  <c:v>10.78180801650958</c:v>
                </c:pt>
                <c:pt idx="2">
                  <c:v>9.792214011683373</c:v>
                </c:pt>
                <c:pt idx="3">
                  <c:v>10.56891931296069</c:v>
                </c:pt>
                <c:pt idx="4">
                  <c:v>9.2565124943259</c:v>
                </c:pt>
                <c:pt idx="5" formatCode="General">
                  <c:v>7.192472146626557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'UDP-D-glucose'!$E$33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'UDP-D-glucose'!$E$43:$E$48</c:f>
                <c:numCache>
                  <c:formatCode>General</c:formatCode>
                  <c:ptCount val="6"/>
                  <c:pt idx="0">
                    <c:v>0.379402626078632</c:v>
                  </c:pt>
                  <c:pt idx="1">
                    <c:v>0.522415735412654</c:v>
                  </c:pt>
                  <c:pt idx="2">
                    <c:v>0.189643488637329</c:v>
                  </c:pt>
                  <c:pt idx="3">
                    <c:v>1.273017027387673</c:v>
                  </c:pt>
                  <c:pt idx="4">
                    <c:v>1.676009359750882</c:v>
                  </c:pt>
                  <c:pt idx="5">
                    <c:v>2.672461670832825</c:v>
                  </c:pt>
                </c:numCache>
              </c:numRef>
            </c:plus>
            <c:minus>
              <c:numRef>
                <c:f>'UDP-D-glucose'!$E$43:$E$48</c:f>
                <c:numCache>
                  <c:formatCode>General</c:formatCode>
                  <c:ptCount val="6"/>
                  <c:pt idx="0">
                    <c:v>0.379402626078632</c:v>
                  </c:pt>
                  <c:pt idx="1">
                    <c:v>0.522415735412654</c:v>
                  </c:pt>
                  <c:pt idx="2">
                    <c:v>0.189643488637329</c:v>
                  </c:pt>
                  <c:pt idx="3">
                    <c:v>1.273017027387673</c:v>
                  </c:pt>
                  <c:pt idx="4">
                    <c:v>1.676009359750882</c:v>
                  </c:pt>
                  <c:pt idx="5">
                    <c:v>2.672461670832825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'UDP-D-glucose'!$E$34:$E$39</c:f>
              <c:numCache>
                <c:formatCode>0</c:formatCode>
                <c:ptCount val="6"/>
                <c:pt idx="0">
                  <c:v>2.239074677969061</c:v>
                </c:pt>
                <c:pt idx="1">
                  <c:v>1.561509586188448</c:v>
                </c:pt>
                <c:pt idx="2">
                  <c:v>2.717538781684102</c:v>
                </c:pt>
                <c:pt idx="3">
                  <c:v>5.976080586444115</c:v>
                </c:pt>
                <c:pt idx="4">
                  <c:v>7.862773548119691</c:v>
                </c:pt>
                <c:pt idx="5" formatCode="General">
                  <c:v>13.70275500751139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'UDP-D-glucose'!$F$33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'UDP-D-glucose'!$F$43:$F$48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'UDP-D-glucose'!$F$43:$F$48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'UDP-D-glucose'!$G$33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'UDP-D-glucose'!$G$43:$G$48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'UDP-D-glucose'!$G$43:$G$48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'UDP-D-glucose'!$H$33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'UDP-D-glucose'!$H$43:$H$47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'UDP-D-glucose'!$I$33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'UDP-D-glucose'!$J$33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'UDP-D-glucose'!$K$33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'UDP-D-glucose'!$L$33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'UDP-D-glucose'!$M$33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'UDP-D-glucose'!$N$33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'UDP-D-glucose'!$O$33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'UDP-D-glucose'!$P$33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'UDP-D-glucose'!$Q$33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'UDP-D-glucose'!$R$33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'UDP-D-glucose'!$S$33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193512"/>
        <c:axId val="-2071187864"/>
      </c:scatterChart>
      <c:valAx>
        <c:axId val="-207119351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1187864"/>
        <c:crosses val="autoZero"/>
        <c:crossBetween val="midCat"/>
      </c:valAx>
      <c:valAx>
        <c:axId val="-207118786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11935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'UDP-D-glucose'!$A$51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'UDP-D-glucose'!$B$52:$F$52</c:f>
                <c:numCache>
                  <c:formatCode>General</c:formatCode>
                  <c:ptCount val="5"/>
                  <c:pt idx="0">
                    <c:v>0.237688046712605</c:v>
                  </c:pt>
                  <c:pt idx="1">
                    <c:v>0.283804025709491</c:v>
                  </c:pt>
                  <c:pt idx="2">
                    <c:v>0.186075845615917</c:v>
                  </c:pt>
                  <c:pt idx="3">
                    <c:v>0.215535639884591</c:v>
                  </c:pt>
                  <c:pt idx="4">
                    <c:v>0.341511835232122</c:v>
                  </c:pt>
                </c:numCache>
              </c:numRef>
            </c:plus>
            <c:minus>
              <c:numRef>
                <c:f>'UDP-D-glucose'!$B$52:$F$52</c:f>
                <c:numCache>
                  <c:formatCode>General</c:formatCode>
                  <c:ptCount val="5"/>
                  <c:pt idx="0">
                    <c:v>0.237688046712605</c:v>
                  </c:pt>
                  <c:pt idx="1">
                    <c:v>0.283804025709491</c:v>
                  </c:pt>
                  <c:pt idx="2">
                    <c:v>0.186075845615917</c:v>
                  </c:pt>
                  <c:pt idx="3">
                    <c:v>0.215535639884591</c:v>
                  </c:pt>
                  <c:pt idx="4">
                    <c:v>0.341511835232122</c:v>
                  </c:pt>
                </c:numCache>
              </c:numRef>
            </c:minus>
          </c:errBars>
          <c:cat>
            <c:strRef>
              <c:f>'UDP-D-glucose'!$B$50:$F$50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'UDP-D-glucose'!$B$51:$F$51</c:f>
              <c:numCache>
                <c:formatCode>General</c:formatCode>
                <c:ptCount val="5"/>
                <c:pt idx="0">
                  <c:v>0.511479235868636</c:v>
                </c:pt>
                <c:pt idx="1">
                  <c:v>0.835884481182628</c:v>
                </c:pt>
                <c:pt idx="2">
                  <c:v>0.998972682982535</c:v>
                </c:pt>
                <c:pt idx="3">
                  <c:v>0.968624481174045</c:v>
                </c:pt>
                <c:pt idx="4">
                  <c:v>0.846099944730928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122696"/>
        <c:axId val="-2071126232"/>
      </c:barChart>
      <c:catAx>
        <c:axId val="-207112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-2071126232"/>
        <c:crosses val="autoZero"/>
        <c:auto val="1"/>
        <c:lblAlgn val="ctr"/>
        <c:lblOffset val="0"/>
        <c:noMultiLvlLbl val="0"/>
      </c:catAx>
      <c:valAx>
        <c:axId val="-2071126232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1122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'UDP-D-glucose'!$C$33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'UDP-D-glucose'!$C$43:$C$47</c:f>
                <c:numCache>
                  <c:formatCode>General</c:formatCode>
                  <c:ptCount val="5"/>
                  <c:pt idx="0">
                    <c:v>2.2126255641743</c:v>
                  </c:pt>
                  <c:pt idx="1">
                    <c:v>1.366075172576967</c:v>
                  </c:pt>
                  <c:pt idx="2">
                    <c:v>0.582022925299033</c:v>
                  </c:pt>
                  <c:pt idx="3">
                    <c:v>1.899483157689389</c:v>
                  </c:pt>
                  <c:pt idx="4">
                    <c:v>2.186456406689526</c:v>
                  </c:pt>
                </c:numCache>
              </c:numRef>
            </c:plus>
            <c:minus>
              <c:numRef>
                <c:f>'UDP-D-glucose'!$C$43:$C$47</c:f>
                <c:numCache>
                  <c:formatCode>General</c:formatCode>
                  <c:ptCount val="5"/>
                  <c:pt idx="0">
                    <c:v>2.2126255641743</c:v>
                  </c:pt>
                  <c:pt idx="1">
                    <c:v>1.366075172576967</c:v>
                  </c:pt>
                  <c:pt idx="2">
                    <c:v>0.582022925299033</c:v>
                  </c:pt>
                  <c:pt idx="3">
                    <c:v>1.899483157689389</c:v>
                  </c:pt>
                  <c:pt idx="4">
                    <c:v>2.186456406689526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'UDP-D-glucose'!$C$34:$C$39</c:f>
              <c:numCache>
                <c:formatCode>0</c:formatCode>
                <c:ptCount val="6"/>
                <c:pt idx="0">
                  <c:v>86.02185484649225</c:v>
                </c:pt>
                <c:pt idx="1">
                  <c:v>87.65668239730195</c:v>
                </c:pt>
                <c:pt idx="2">
                  <c:v>87.4902472066325</c:v>
                </c:pt>
                <c:pt idx="3">
                  <c:v>83.45500010059519</c:v>
                </c:pt>
                <c:pt idx="4">
                  <c:v>82.88071395755442</c:v>
                </c:pt>
                <c:pt idx="5" formatCode="General">
                  <c:v>79.10477284586204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'UDP-D-glucose'!$V$33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'UDP-D-glucose'!$V$41:$V$45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'UDP-D-glucose'!$V$34:$V$39</c:f>
              <c:numCache>
                <c:formatCode>0</c:formatCode>
                <c:ptCount val="6"/>
                <c:pt idx="0">
                  <c:v>13.97814515350774</c:v>
                </c:pt>
                <c:pt idx="1">
                  <c:v>12.34331760269803</c:v>
                </c:pt>
                <c:pt idx="2">
                  <c:v>12.50975279336748</c:v>
                </c:pt>
                <c:pt idx="3">
                  <c:v>16.54499989940481</c:v>
                </c:pt>
                <c:pt idx="4">
                  <c:v>17.11928604244559</c:v>
                </c:pt>
                <c:pt idx="5">
                  <c:v>20.89522715413795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56728"/>
        <c:axId val="-2071351144"/>
      </c:scatterChart>
      <c:valAx>
        <c:axId val="-207135672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1351144"/>
        <c:crosses val="autoZero"/>
        <c:crossBetween val="midCat"/>
      </c:valAx>
      <c:valAx>
        <c:axId val="-207135114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13567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'UDP-D-glucose'!$C$56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'UDP-D-glucose'!$C$65:$C$70</c:f>
                <c:numCache>
                  <c:formatCode>General</c:formatCode>
                  <c:ptCount val="6"/>
                  <c:pt idx="0">
                    <c:v>8.48351435542091</c:v>
                  </c:pt>
                  <c:pt idx="1">
                    <c:v>3.782618433996079</c:v>
                  </c:pt>
                  <c:pt idx="2">
                    <c:v>3.380511444427452</c:v>
                  </c:pt>
                  <c:pt idx="3">
                    <c:v>1.606562127662647</c:v>
                  </c:pt>
                  <c:pt idx="4">
                    <c:v>0.982166230410165</c:v>
                  </c:pt>
                  <c:pt idx="5">
                    <c:v>6.027582316886826</c:v>
                  </c:pt>
                </c:numCache>
              </c:numRef>
            </c:plus>
            <c:minus>
              <c:numRef>
                <c:f>'UDP-D-glucose'!$C$65:$C$70</c:f>
                <c:numCache>
                  <c:formatCode>General</c:formatCode>
                  <c:ptCount val="6"/>
                  <c:pt idx="0">
                    <c:v>8.48351435542091</c:v>
                  </c:pt>
                  <c:pt idx="1">
                    <c:v>3.782618433996079</c:v>
                  </c:pt>
                  <c:pt idx="2">
                    <c:v>3.380511444427452</c:v>
                  </c:pt>
                  <c:pt idx="3">
                    <c:v>1.606562127662647</c:v>
                  </c:pt>
                  <c:pt idx="4">
                    <c:v>0.982166230410165</c:v>
                  </c:pt>
                  <c:pt idx="5">
                    <c:v>6.027582316886826</c:v>
                  </c:pt>
                </c:numCache>
              </c:numRef>
            </c:minus>
          </c:errBars>
          <c:xVal>
            <c:numRef>
              <c:f>'UDP-D-glucose'!$B$57:$B$62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'UDP-D-glucose'!$C$57:$C$62</c:f>
              <c:numCache>
                <c:formatCode>0</c:formatCode>
                <c:ptCount val="6"/>
                <c:pt idx="0">
                  <c:v>88.93308565888735</c:v>
                </c:pt>
                <c:pt idx="1">
                  <c:v>96.24582619582134</c:v>
                </c:pt>
                <c:pt idx="2">
                  <c:v>90.60274527996064</c:v>
                </c:pt>
                <c:pt idx="3">
                  <c:v>95.13593056730315</c:v>
                </c:pt>
                <c:pt idx="4">
                  <c:v>92.41168068070638</c:v>
                </c:pt>
                <c:pt idx="5" formatCode="General">
                  <c:v>91.81312376896335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'UDP-D-glucose'!$D$56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'UDP-D-glucose'!$D$65:$D$70</c:f>
                <c:numCache>
                  <c:formatCode>General</c:formatCode>
                  <c:ptCount val="6"/>
                  <c:pt idx="0">
                    <c:v>8.566729603460521</c:v>
                  </c:pt>
                  <c:pt idx="1">
                    <c:v>3.983633943730604</c:v>
                  </c:pt>
                  <c:pt idx="2">
                    <c:v>3.978215601200003</c:v>
                  </c:pt>
                  <c:pt idx="3">
                    <c:v>1.057204917560276</c:v>
                  </c:pt>
                  <c:pt idx="4">
                    <c:v>1.121581978044985</c:v>
                  </c:pt>
                  <c:pt idx="5">
                    <c:v>4.171888361466011</c:v>
                  </c:pt>
                </c:numCache>
              </c:numRef>
            </c:plus>
            <c:minus>
              <c:numRef>
                <c:f>'UDP-D-glucose'!$D$65:$D$70</c:f>
                <c:numCache>
                  <c:formatCode>General</c:formatCode>
                  <c:ptCount val="6"/>
                  <c:pt idx="0">
                    <c:v>8.566729603460521</c:v>
                  </c:pt>
                  <c:pt idx="1">
                    <c:v>3.983633943730604</c:v>
                  </c:pt>
                  <c:pt idx="2">
                    <c:v>3.978215601200003</c:v>
                  </c:pt>
                  <c:pt idx="3">
                    <c:v>1.057204917560276</c:v>
                  </c:pt>
                  <c:pt idx="4">
                    <c:v>1.121581978044985</c:v>
                  </c:pt>
                  <c:pt idx="5">
                    <c:v>4.171888361466011</c:v>
                  </c:pt>
                </c:numCache>
              </c:numRef>
            </c:minus>
          </c:errBars>
          <c:xVal>
            <c:numRef>
              <c:f>'UDP-D-glucose'!$B$57:$B$62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'UDP-D-glucose'!$D$57:$D$62</c:f>
              <c:numCache>
                <c:formatCode>0</c:formatCode>
                <c:ptCount val="6"/>
                <c:pt idx="0">
                  <c:v>10.94947333978712</c:v>
                </c:pt>
                <c:pt idx="1">
                  <c:v>3.437480807634997</c:v>
                </c:pt>
                <c:pt idx="2">
                  <c:v>8.619605181318913</c:v>
                </c:pt>
                <c:pt idx="3">
                  <c:v>4.13285809099082</c:v>
                </c:pt>
                <c:pt idx="4">
                  <c:v>5.875160637007561</c:v>
                </c:pt>
                <c:pt idx="5" formatCode="General">
                  <c:v>5.35022950800707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'UDP-D-glucose'!$E$56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'UDP-D-glucose'!$E$65:$E$70</c:f>
                <c:numCache>
                  <c:formatCode>General</c:formatCode>
                  <c:ptCount val="6"/>
                  <c:pt idx="0">
                    <c:v>0.182528602761555</c:v>
                  </c:pt>
                  <c:pt idx="1">
                    <c:v>0.380011809757803</c:v>
                  </c:pt>
                  <c:pt idx="2">
                    <c:v>0.752806871561481</c:v>
                  </c:pt>
                  <c:pt idx="3">
                    <c:v>0.566636625501815</c:v>
                  </c:pt>
                  <c:pt idx="4">
                    <c:v>1.128532191616627</c:v>
                  </c:pt>
                  <c:pt idx="5">
                    <c:v>2.07467386555902</c:v>
                  </c:pt>
                </c:numCache>
              </c:numRef>
            </c:plus>
            <c:minus>
              <c:numRef>
                <c:f>'UDP-D-glucose'!$E$65:$E$70</c:f>
                <c:numCache>
                  <c:formatCode>General</c:formatCode>
                  <c:ptCount val="6"/>
                  <c:pt idx="0">
                    <c:v>0.182528602761555</c:v>
                  </c:pt>
                  <c:pt idx="1">
                    <c:v>0.380011809757803</c:v>
                  </c:pt>
                  <c:pt idx="2">
                    <c:v>0.752806871561481</c:v>
                  </c:pt>
                  <c:pt idx="3">
                    <c:v>0.566636625501815</c:v>
                  </c:pt>
                  <c:pt idx="4">
                    <c:v>1.128532191616627</c:v>
                  </c:pt>
                  <c:pt idx="5">
                    <c:v>2.07467386555902</c:v>
                  </c:pt>
                </c:numCache>
              </c:numRef>
            </c:minus>
          </c:errBars>
          <c:xVal>
            <c:numRef>
              <c:f>'UDP-D-glucose'!$B$57:$B$62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'UDP-D-glucose'!$E$57:$E$62</c:f>
              <c:numCache>
                <c:formatCode>0</c:formatCode>
                <c:ptCount val="6"/>
                <c:pt idx="0">
                  <c:v>0.117441001325534</c:v>
                </c:pt>
                <c:pt idx="1">
                  <c:v>0.316692996543693</c:v>
                </c:pt>
                <c:pt idx="2">
                  <c:v>0.777649538720442</c:v>
                </c:pt>
                <c:pt idx="3">
                  <c:v>0.731211341706036</c:v>
                </c:pt>
                <c:pt idx="4">
                  <c:v>1.713158682286051</c:v>
                </c:pt>
                <c:pt idx="5" formatCode="General">
                  <c:v>2.836646723029568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'UDP-D-glucose'!$F$56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'UDP-D-glucose'!$F$65:$F$70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'UDP-D-glucose'!$F$65:$F$70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'UDP-D-glucose'!$B$57:$B$62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'UDP-D-glucose'!$G$33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'UDP-D-glucose'!$G$65:$G$70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'UDP-D-glucose'!$G$65:$G$70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'UDP-D-glucose'!$H$33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'UDP-D-glucose'!$H$43:$H$47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'UDP-D-glucose'!$I$33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'UDP-D-glucose'!$J$33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'UDP-D-glucose'!$K$33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'UDP-D-glucose'!$L$33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'UDP-D-glucose'!$M$33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'UDP-D-glucose'!$N$33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'UDP-D-glucose'!$O$33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'UDP-D-glucose'!$P$33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'UDP-D-glucose'!$Q$33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'UDP-D-glucose'!$R$33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'UDP-D-glucose'!$S$33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527976"/>
        <c:axId val="-2071522328"/>
      </c:scatterChart>
      <c:valAx>
        <c:axId val="-207152797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1522328"/>
        <c:crosses val="autoZero"/>
        <c:crossBetween val="midCat"/>
      </c:valAx>
      <c:valAx>
        <c:axId val="-207152232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15279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glutamate!$C$33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glutamate!$C$87:$C$92</c:f>
                <c:numCache>
                  <c:formatCode>General</c:formatCode>
                  <c:ptCount val="6"/>
                  <c:pt idx="0">
                    <c:v>0.579499879249314</c:v>
                  </c:pt>
                  <c:pt idx="1">
                    <c:v>5.349398611357441</c:v>
                  </c:pt>
                  <c:pt idx="2">
                    <c:v>8.472041628447847</c:v>
                  </c:pt>
                  <c:pt idx="3">
                    <c:v>2.023899708554297</c:v>
                  </c:pt>
                  <c:pt idx="4">
                    <c:v>17.73817300034935</c:v>
                  </c:pt>
                  <c:pt idx="5">
                    <c:v>1.263733202715798</c:v>
                  </c:pt>
                </c:numCache>
              </c:numRef>
            </c:plus>
            <c:minus>
              <c:numRef>
                <c:f>glutamate!$C$87:$C$92</c:f>
                <c:numCache>
                  <c:formatCode>General</c:formatCode>
                  <c:ptCount val="6"/>
                  <c:pt idx="0">
                    <c:v>0.579499879249314</c:v>
                  </c:pt>
                  <c:pt idx="1">
                    <c:v>5.349398611357441</c:v>
                  </c:pt>
                  <c:pt idx="2">
                    <c:v>8.472041628447847</c:v>
                  </c:pt>
                  <c:pt idx="3">
                    <c:v>2.023899708554297</c:v>
                  </c:pt>
                  <c:pt idx="4">
                    <c:v>17.73817300034935</c:v>
                  </c:pt>
                  <c:pt idx="5">
                    <c:v>1.263733202715798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glutamate!$C$79:$C$84</c:f>
              <c:numCache>
                <c:formatCode>0</c:formatCode>
                <c:ptCount val="6"/>
                <c:pt idx="0">
                  <c:v>95.81726291163235</c:v>
                </c:pt>
                <c:pt idx="1">
                  <c:v>78.88679215591466</c:v>
                </c:pt>
                <c:pt idx="2">
                  <c:v>51.89665090088892</c:v>
                </c:pt>
                <c:pt idx="3">
                  <c:v>33.57931023466525</c:v>
                </c:pt>
                <c:pt idx="4">
                  <c:v>32.19331759151864</c:v>
                </c:pt>
                <c:pt idx="5" formatCode="General">
                  <c:v>16.43241460692914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glutamate!$D$33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glutamate!$D$87:$D$92</c:f>
                <c:numCache>
                  <c:formatCode>General</c:formatCode>
                  <c:ptCount val="6"/>
                  <c:pt idx="0">
                    <c:v>0.579499879249314</c:v>
                  </c:pt>
                  <c:pt idx="1">
                    <c:v>5.349398611357449</c:v>
                  </c:pt>
                  <c:pt idx="2">
                    <c:v>8.47204162844771</c:v>
                  </c:pt>
                  <c:pt idx="3">
                    <c:v>2.02389970855429</c:v>
                  </c:pt>
                  <c:pt idx="4">
                    <c:v>17.73817300034933</c:v>
                  </c:pt>
                  <c:pt idx="5">
                    <c:v>1.263733202715805</c:v>
                  </c:pt>
                </c:numCache>
              </c:numRef>
            </c:plus>
            <c:minus>
              <c:numRef>
                <c:f>glutamate!$D$87:$D$92</c:f>
                <c:numCache>
                  <c:formatCode>General</c:formatCode>
                  <c:ptCount val="6"/>
                  <c:pt idx="0">
                    <c:v>0.579499879249314</c:v>
                  </c:pt>
                  <c:pt idx="1">
                    <c:v>5.349398611357449</c:v>
                  </c:pt>
                  <c:pt idx="2">
                    <c:v>8.47204162844771</c:v>
                  </c:pt>
                  <c:pt idx="3">
                    <c:v>2.02389970855429</c:v>
                  </c:pt>
                  <c:pt idx="4">
                    <c:v>17.73817300034933</c:v>
                  </c:pt>
                  <c:pt idx="5">
                    <c:v>1.263733202715805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glutamate!$D$79:$D$84</c:f>
              <c:numCache>
                <c:formatCode>0</c:formatCode>
                <c:ptCount val="6"/>
                <c:pt idx="0">
                  <c:v>4.182737088367648</c:v>
                </c:pt>
                <c:pt idx="1">
                  <c:v>21.11320784408532</c:v>
                </c:pt>
                <c:pt idx="2">
                  <c:v>48.10334909911108</c:v>
                </c:pt>
                <c:pt idx="3">
                  <c:v>66.42068976533474</c:v>
                </c:pt>
                <c:pt idx="4">
                  <c:v>67.80668240848135</c:v>
                </c:pt>
                <c:pt idx="5" formatCode="General">
                  <c:v>83.56758539307087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glutamate!$E$33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glutamate!$E$87:$E$92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glutamate!$E$65:$E$70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glutamate!$E$79:$E$84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glutamate!$F$33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glutamate!$F$87:$F$92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glutamate!$F$87:$F$92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glutamate!$G$33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glutamate!$G$87:$G$92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glutamate!$G$87:$G$92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glutamate!$H$33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glutamate!$H$43:$H$47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glutamate!$I$33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glutamate!$J$33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glutamate!$K$33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glutamate!$L$33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glutamate!$M$33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glutamate!$N$33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glutamate!$O$33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glutamate!$P$33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glutamate!$Q$33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glutamate!$R$33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glutamate!$S$33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glutamate!$S$43:$S$47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610984"/>
        <c:axId val="-2095484920"/>
      </c:scatterChart>
      <c:valAx>
        <c:axId val="176461098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95484920"/>
        <c:crosses val="autoZero"/>
        <c:crossBetween val="midCat"/>
      </c:valAx>
      <c:valAx>
        <c:axId val="-209548492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646109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'UDP-D-glucose'!$C$33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'UDP-D-glucose'!$C$87:$C$92</c:f>
                <c:numCache>
                  <c:formatCode>General</c:formatCode>
                  <c:ptCount val="6"/>
                  <c:pt idx="0">
                    <c:v>1.394697832598311</c:v>
                  </c:pt>
                  <c:pt idx="1">
                    <c:v>3.182202131353541</c:v>
                  </c:pt>
                  <c:pt idx="2">
                    <c:v>2.784536549389092</c:v>
                  </c:pt>
                  <c:pt idx="3">
                    <c:v>2.316003924221593</c:v>
                  </c:pt>
                  <c:pt idx="4">
                    <c:v>3.128732329320052</c:v>
                  </c:pt>
                  <c:pt idx="5">
                    <c:v>7.133169101772794</c:v>
                  </c:pt>
                </c:numCache>
              </c:numRef>
            </c:plus>
            <c:minus>
              <c:numRef>
                <c:f>'UDP-D-glucose'!$C$87:$C$92</c:f>
                <c:numCache>
                  <c:formatCode>General</c:formatCode>
                  <c:ptCount val="6"/>
                  <c:pt idx="0">
                    <c:v>1.394697832598311</c:v>
                  </c:pt>
                  <c:pt idx="1">
                    <c:v>3.182202131353541</c:v>
                  </c:pt>
                  <c:pt idx="2">
                    <c:v>2.784536549389092</c:v>
                  </c:pt>
                  <c:pt idx="3">
                    <c:v>2.316003924221593</c:v>
                  </c:pt>
                  <c:pt idx="4">
                    <c:v>3.128732329320052</c:v>
                  </c:pt>
                  <c:pt idx="5">
                    <c:v>7.133169101772794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'UDP-D-glucose'!$C$79:$C$84</c:f>
              <c:numCache>
                <c:formatCode>0</c:formatCode>
                <c:ptCount val="6"/>
                <c:pt idx="0">
                  <c:v>94.60363849354357</c:v>
                </c:pt>
                <c:pt idx="1">
                  <c:v>93.34135502452698</c:v>
                </c:pt>
                <c:pt idx="2">
                  <c:v>90.99185993321546</c:v>
                </c:pt>
                <c:pt idx="3">
                  <c:v>94.84958433739791</c:v>
                </c:pt>
                <c:pt idx="4">
                  <c:v>89.47101790543514</c:v>
                </c:pt>
                <c:pt idx="5" formatCode="General">
                  <c:v>89.161332437505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'UDP-D-glucose'!$D$33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'UDP-D-glucose'!$D$87:$D$92</c:f>
                <c:numCache>
                  <c:formatCode>General</c:formatCode>
                  <c:ptCount val="6"/>
                  <c:pt idx="0">
                    <c:v>0.75392052405242</c:v>
                  </c:pt>
                  <c:pt idx="1">
                    <c:v>2.952533009405235</c:v>
                  </c:pt>
                  <c:pt idx="2">
                    <c:v>3.431242793333709</c:v>
                  </c:pt>
                  <c:pt idx="3">
                    <c:v>2.061841275231335</c:v>
                  </c:pt>
                  <c:pt idx="4">
                    <c:v>2.35578601701461</c:v>
                  </c:pt>
                  <c:pt idx="5">
                    <c:v>4.977790897075203</c:v>
                  </c:pt>
                </c:numCache>
              </c:numRef>
            </c:plus>
            <c:minus>
              <c:numRef>
                <c:f>'UDP-D-glucose'!$D$87:$D$92</c:f>
                <c:numCache>
                  <c:formatCode>General</c:formatCode>
                  <c:ptCount val="6"/>
                  <c:pt idx="0">
                    <c:v>0.75392052405242</c:v>
                  </c:pt>
                  <c:pt idx="1">
                    <c:v>2.952533009405235</c:v>
                  </c:pt>
                  <c:pt idx="2">
                    <c:v>3.431242793333709</c:v>
                  </c:pt>
                  <c:pt idx="3">
                    <c:v>2.061841275231335</c:v>
                  </c:pt>
                  <c:pt idx="4">
                    <c:v>2.35578601701461</c:v>
                  </c:pt>
                  <c:pt idx="5">
                    <c:v>4.977790897075203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'UDP-D-glucose'!$D$79:$D$84</c:f>
              <c:numCache>
                <c:formatCode>0</c:formatCode>
                <c:ptCount val="6"/>
                <c:pt idx="0">
                  <c:v>4.761705465683592</c:v>
                </c:pt>
                <c:pt idx="1">
                  <c:v>6.250234286170106</c:v>
                </c:pt>
                <c:pt idx="2">
                  <c:v>7.231291340323068</c:v>
                </c:pt>
                <c:pt idx="3">
                  <c:v>4.931949670575785</c:v>
                </c:pt>
                <c:pt idx="4">
                  <c:v>9.174842666858897</c:v>
                </c:pt>
                <c:pt idx="5" formatCode="General">
                  <c:v>6.964959754710708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'UDP-D-glucose'!$E$33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'UDP-D-glucose'!$E$87:$E$92</c:f>
                <c:numCache>
                  <c:formatCode>General</c:formatCode>
                  <c:ptCount val="6"/>
                  <c:pt idx="0">
                    <c:v>0.67296532451596</c:v>
                  </c:pt>
                  <c:pt idx="1">
                    <c:v>0.33664690308083</c:v>
                  </c:pt>
                  <c:pt idx="2">
                    <c:v>3.999129522017578</c:v>
                  </c:pt>
                  <c:pt idx="3">
                    <c:v>0.254184327923028</c:v>
                  </c:pt>
                  <c:pt idx="4">
                    <c:v>0.915187233189156</c:v>
                  </c:pt>
                  <c:pt idx="5">
                    <c:v>2.757580422847311</c:v>
                  </c:pt>
                </c:numCache>
              </c:numRef>
            </c:plus>
            <c:minus>
              <c:numRef>
                <c:f>'UDP-D-glucose'!$E$65:$E$70</c:f>
                <c:numCache>
                  <c:formatCode>General</c:formatCode>
                  <c:ptCount val="6"/>
                  <c:pt idx="0">
                    <c:v>0.182528602761555</c:v>
                  </c:pt>
                  <c:pt idx="1">
                    <c:v>0.380011809757803</c:v>
                  </c:pt>
                  <c:pt idx="2">
                    <c:v>0.752806871561481</c:v>
                  </c:pt>
                  <c:pt idx="3">
                    <c:v>0.566636625501815</c:v>
                  </c:pt>
                  <c:pt idx="4">
                    <c:v>1.128532191616627</c:v>
                  </c:pt>
                  <c:pt idx="5">
                    <c:v>2.07467386555902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'UDP-D-glucose'!$E$79:$E$84</c:f>
              <c:numCache>
                <c:formatCode>0</c:formatCode>
                <c:ptCount val="6"/>
                <c:pt idx="0">
                  <c:v>0.634656040772817</c:v>
                </c:pt>
                <c:pt idx="1">
                  <c:v>0.408410689302926</c:v>
                </c:pt>
                <c:pt idx="2">
                  <c:v>1.776848726461465</c:v>
                </c:pt>
                <c:pt idx="3">
                  <c:v>0.21846599202629</c:v>
                </c:pt>
                <c:pt idx="4">
                  <c:v>1.354139427705947</c:v>
                </c:pt>
                <c:pt idx="5" formatCode="General">
                  <c:v>3.873707807784298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'UDP-D-glucose'!$F$33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'UDP-D-glucose'!$F$87:$F$92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'UDP-D-glucose'!$F$87:$F$92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'UDP-D-glucose'!$G$33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'UDP-D-glucose'!$G$87:$G$92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'UDP-D-glucose'!$G$87:$G$92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'UDP-D-glucose'!$H$33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'UDP-D-glucose'!$H$43:$H$47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'UDP-D-glucose'!$I$33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'UDP-D-glucose'!$J$33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'UDP-D-glucose'!$K$33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'UDP-D-glucose'!$L$33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'UDP-D-glucose'!$M$33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'UDP-D-glucose'!$N$33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'UDP-D-glucose'!$O$33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'UDP-D-glucose'!$P$33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'UDP-D-glucose'!$Q$33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'UDP-D-glucose'!$R$33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'UDP-D-glucose'!$S$33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'UDP-D-glucose'!$S$43:$S$47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655912"/>
        <c:axId val="-2071650232"/>
      </c:scatterChart>
      <c:valAx>
        <c:axId val="-207165591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1650232"/>
        <c:crosses val="autoZero"/>
        <c:crossBetween val="midCat"/>
      </c:valAx>
      <c:valAx>
        <c:axId val="-207165023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16559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'UDP-D-glucose'!$A$73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'UDP-D-glucose'!$B$74:$F$74</c:f>
                <c:numCache>
                  <c:formatCode>General</c:formatCode>
                  <c:ptCount val="5"/>
                  <c:pt idx="0">
                    <c:v>0.29026575243922</c:v>
                  </c:pt>
                  <c:pt idx="1">
                    <c:v>0.533102322240901</c:v>
                  </c:pt>
                  <c:pt idx="2">
                    <c:v>0.358021614498637</c:v>
                  </c:pt>
                  <c:pt idx="3">
                    <c:v>0.486388924965969</c:v>
                  </c:pt>
                  <c:pt idx="4">
                    <c:v>0.522689181658431</c:v>
                  </c:pt>
                </c:numCache>
              </c:numRef>
            </c:plus>
            <c:minus>
              <c:numRef>
                <c:f>'UDP-D-glucose'!$B$74:$F$74</c:f>
                <c:numCache>
                  <c:formatCode>General</c:formatCode>
                  <c:ptCount val="5"/>
                  <c:pt idx="0">
                    <c:v>0.29026575243922</c:v>
                  </c:pt>
                  <c:pt idx="1">
                    <c:v>0.533102322240901</c:v>
                  </c:pt>
                  <c:pt idx="2">
                    <c:v>0.358021614498637</c:v>
                  </c:pt>
                  <c:pt idx="3">
                    <c:v>0.486388924965969</c:v>
                  </c:pt>
                  <c:pt idx="4">
                    <c:v>0.522689181658431</c:v>
                  </c:pt>
                </c:numCache>
              </c:numRef>
            </c:minus>
          </c:errBars>
          <c:cat>
            <c:strRef>
              <c:f>'UDP-D-glucose'!$B$50:$F$50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'UDP-D-glucose'!$B$73:$F$73</c:f>
              <c:numCache>
                <c:formatCode>General</c:formatCode>
                <c:ptCount val="5"/>
                <c:pt idx="0">
                  <c:v>0.784451155568851</c:v>
                </c:pt>
                <c:pt idx="1">
                  <c:v>1.211395300687753</c:v>
                </c:pt>
                <c:pt idx="2">
                  <c:v>1.02941949155314</c:v>
                </c:pt>
                <c:pt idx="3" formatCode="0.00E+00">
                  <c:v>1.500589264076341</c:v>
                </c:pt>
                <c:pt idx="4">
                  <c:v>1.30892137650565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323576"/>
        <c:axId val="-2071316072"/>
      </c:barChart>
      <c:catAx>
        <c:axId val="-2071323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-2071316072"/>
        <c:crosses val="autoZero"/>
        <c:auto val="1"/>
        <c:lblAlgn val="ctr"/>
        <c:lblOffset val="0"/>
        <c:noMultiLvlLbl val="0"/>
      </c:catAx>
      <c:valAx>
        <c:axId val="-2071316072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13235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'UDP-D-glucose'!$A$51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'UDP-D-glucose'!$B$96:$F$96</c:f>
                <c:numCache>
                  <c:formatCode>General</c:formatCode>
                  <c:ptCount val="5"/>
                  <c:pt idx="0">
                    <c:v>0.170626492521643</c:v>
                  </c:pt>
                  <c:pt idx="1">
                    <c:v>0.697919598427434</c:v>
                  </c:pt>
                  <c:pt idx="2">
                    <c:v>0.28263997629932</c:v>
                  </c:pt>
                  <c:pt idx="3">
                    <c:v>0.731756613818414</c:v>
                  </c:pt>
                  <c:pt idx="4">
                    <c:v>0.526114527358069</c:v>
                  </c:pt>
                </c:numCache>
              </c:numRef>
            </c:plus>
            <c:minus>
              <c:numRef>
                <c:f>'UDP-D-glucose'!$B$96:$F$96</c:f>
                <c:numCache>
                  <c:formatCode>General</c:formatCode>
                  <c:ptCount val="5"/>
                  <c:pt idx="0">
                    <c:v>0.170626492521643</c:v>
                  </c:pt>
                  <c:pt idx="1">
                    <c:v>0.697919598427434</c:v>
                  </c:pt>
                  <c:pt idx="2">
                    <c:v>0.28263997629932</c:v>
                  </c:pt>
                  <c:pt idx="3">
                    <c:v>0.731756613818414</c:v>
                  </c:pt>
                  <c:pt idx="4">
                    <c:v>0.526114527358069</c:v>
                  </c:pt>
                </c:numCache>
              </c:numRef>
            </c:minus>
          </c:errBars>
          <c:cat>
            <c:strRef>
              <c:f>'UDP-D-glucose'!$B$50:$F$50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'UDP-D-glucose'!$B$95:$F$95</c:f>
              <c:numCache>
                <c:formatCode>General</c:formatCode>
                <c:ptCount val="5"/>
                <c:pt idx="0">
                  <c:v>0.634149419441371</c:v>
                </c:pt>
                <c:pt idx="1">
                  <c:v>0.706913544507875</c:v>
                </c:pt>
                <c:pt idx="2">
                  <c:v>1.277235087147844</c:v>
                </c:pt>
                <c:pt idx="3">
                  <c:v>1.244203733468267</c:v>
                </c:pt>
                <c:pt idx="4" formatCode="0.00E+00">
                  <c:v>0.838645348005655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692184"/>
        <c:axId val="-2071704216"/>
      </c:barChart>
      <c:catAx>
        <c:axId val="-207169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-2071704216"/>
        <c:crosses val="autoZero"/>
        <c:auto val="1"/>
        <c:lblAlgn val="ctr"/>
        <c:lblOffset val="0"/>
        <c:noMultiLvlLbl val="0"/>
      </c:catAx>
      <c:valAx>
        <c:axId val="-2071704216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16921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'UDP-D-glucose'!$C$33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'UDP-D-glucose'!$C$43:$C$47</c:f>
                <c:numCache>
                  <c:formatCode>General</c:formatCode>
                  <c:ptCount val="5"/>
                  <c:pt idx="0">
                    <c:v>2.2126255641743</c:v>
                  </c:pt>
                  <c:pt idx="1">
                    <c:v>1.366075172576967</c:v>
                  </c:pt>
                  <c:pt idx="2">
                    <c:v>0.582022925299033</c:v>
                  </c:pt>
                  <c:pt idx="3">
                    <c:v>1.899483157689389</c:v>
                  </c:pt>
                  <c:pt idx="4">
                    <c:v>2.186456406689526</c:v>
                  </c:pt>
                </c:numCache>
              </c:numRef>
            </c:plus>
            <c:minus>
              <c:numRef>
                <c:f>'UDP-D-glucose'!$C$43:$C$47</c:f>
                <c:numCache>
                  <c:formatCode>General</c:formatCode>
                  <c:ptCount val="5"/>
                  <c:pt idx="0">
                    <c:v>2.2126255641743</c:v>
                  </c:pt>
                  <c:pt idx="1">
                    <c:v>1.366075172576967</c:v>
                  </c:pt>
                  <c:pt idx="2">
                    <c:v>0.582022925299033</c:v>
                  </c:pt>
                  <c:pt idx="3">
                    <c:v>1.899483157689389</c:v>
                  </c:pt>
                  <c:pt idx="4">
                    <c:v>2.186456406689526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'UDP-D-glucose'!$C$57:$C$62</c:f>
              <c:numCache>
                <c:formatCode>0</c:formatCode>
                <c:ptCount val="6"/>
                <c:pt idx="0">
                  <c:v>88.93308565888735</c:v>
                </c:pt>
                <c:pt idx="1">
                  <c:v>96.24582619582134</c:v>
                </c:pt>
                <c:pt idx="2">
                  <c:v>90.60274527996064</c:v>
                </c:pt>
                <c:pt idx="3">
                  <c:v>95.13593056730315</c:v>
                </c:pt>
                <c:pt idx="4">
                  <c:v>92.41168068070638</c:v>
                </c:pt>
                <c:pt idx="5" formatCode="General">
                  <c:v>91.81312376896335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'UDP-D-glucose'!$V$33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'UDP-D-glucose'!$V$41:$V$45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'UDP-D-glucose'!$V$57:$V$62</c:f>
              <c:numCache>
                <c:formatCode>0</c:formatCode>
                <c:ptCount val="6"/>
                <c:pt idx="0">
                  <c:v>11.06691434111265</c:v>
                </c:pt>
                <c:pt idx="1">
                  <c:v>3.75417380417869</c:v>
                </c:pt>
                <c:pt idx="2">
                  <c:v>9.397254720039356</c:v>
                </c:pt>
                <c:pt idx="3">
                  <c:v>4.864069432696856</c:v>
                </c:pt>
                <c:pt idx="4">
                  <c:v>7.588319319293611</c:v>
                </c:pt>
                <c:pt idx="5">
                  <c:v>8.186876231036638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749560"/>
        <c:axId val="-2071743944"/>
      </c:scatterChart>
      <c:valAx>
        <c:axId val="-207174956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1743944"/>
        <c:crosses val="autoZero"/>
        <c:crossBetween val="midCat"/>
      </c:valAx>
      <c:valAx>
        <c:axId val="-207174394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17495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'UDP-D-glucose'!$C$33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'UDP-D-glucose'!$C$43:$C$47</c:f>
                <c:numCache>
                  <c:formatCode>General</c:formatCode>
                  <c:ptCount val="5"/>
                  <c:pt idx="0">
                    <c:v>2.2126255641743</c:v>
                  </c:pt>
                  <c:pt idx="1">
                    <c:v>1.366075172576967</c:v>
                  </c:pt>
                  <c:pt idx="2">
                    <c:v>0.582022925299033</c:v>
                  </c:pt>
                  <c:pt idx="3">
                    <c:v>1.899483157689389</c:v>
                  </c:pt>
                  <c:pt idx="4">
                    <c:v>2.186456406689526</c:v>
                  </c:pt>
                </c:numCache>
              </c:numRef>
            </c:plus>
            <c:minus>
              <c:numRef>
                <c:f>'UDP-D-glucose'!$C$43:$C$47</c:f>
                <c:numCache>
                  <c:formatCode>General</c:formatCode>
                  <c:ptCount val="5"/>
                  <c:pt idx="0">
                    <c:v>2.2126255641743</c:v>
                  </c:pt>
                  <c:pt idx="1">
                    <c:v>1.366075172576967</c:v>
                  </c:pt>
                  <c:pt idx="2">
                    <c:v>0.582022925299033</c:v>
                  </c:pt>
                  <c:pt idx="3">
                    <c:v>1.899483157689389</c:v>
                  </c:pt>
                  <c:pt idx="4">
                    <c:v>2.186456406689526</c:v>
                  </c:pt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'UDP-D-glucose'!$C$79:$C$84</c:f>
              <c:numCache>
                <c:formatCode>0</c:formatCode>
                <c:ptCount val="6"/>
                <c:pt idx="0">
                  <c:v>94.60363849354357</c:v>
                </c:pt>
                <c:pt idx="1">
                  <c:v>93.34135502452698</c:v>
                </c:pt>
                <c:pt idx="2">
                  <c:v>90.99185993321546</c:v>
                </c:pt>
                <c:pt idx="3">
                  <c:v>94.84958433739791</c:v>
                </c:pt>
                <c:pt idx="4">
                  <c:v>89.47101790543514</c:v>
                </c:pt>
                <c:pt idx="5" formatCode="General">
                  <c:v>89.161332437505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'UDP-D-glucose'!$V$33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'UDP-D-glucose'!$V$41:$V$45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'UDP-D-glucose'!$V$41:$V$45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'UDP-D-glucose'!$B$34:$B$39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'UDP-D-glucose'!$V$79:$V$84</c:f>
              <c:numCache>
                <c:formatCode>0</c:formatCode>
                <c:ptCount val="6"/>
                <c:pt idx="0">
                  <c:v>5.396361506456409</c:v>
                </c:pt>
                <c:pt idx="1">
                  <c:v>6.658644975473033</c:v>
                </c:pt>
                <c:pt idx="2">
                  <c:v>9.008140066784533</c:v>
                </c:pt>
                <c:pt idx="3">
                  <c:v>5.150415662602075</c:v>
                </c:pt>
                <c:pt idx="4">
                  <c:v>10.52898209456484</c:v>
                </c:pt>
                <c:pt idx="5">
                  <c:v>10.83866756249501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805864"/>
        <c:axId val="-2071800280"/>
      </c:scatterChart>
      <c:valAx>
        <c:axId val="-207180586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1800280"/>
        <c:crosses val="autoZero"/>
        <c:crossBetween val="midCat"/>
      </c:valAx>
      <c:valAx>
        <c:axId val="-207180028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18058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'thiamine-phosphate'!$C$33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'thiamine-phosphate'!$C$43:$C$48</c:f>
                <c:numCache>
                  <c:formatCode>General</c:formatCode>
                  <c:ptCount val="6"/>
                  <c:pt idx="0">
                    <c:v>3.543626374243401</c:v>
                  </c:pt>
                  <c:pt idx="1">
                    <c:v>1.752069783509014</c:v>
                  </c:pt>
                  <c:pt idx="2">
                    <c:v>0.999895025910397</c:v>
                  </c:pt>
                  <c:pt idx="3">
                    <c:v>2.791472268979003</c:v>
                  </c:pt>
                  <c:pt idx="4">
                    <c:v>0.793422511378137</c:v>
                  </c:pt>
                  <c:pt idx="5">
                    <c:v>0.777740844847146</c:v>
                  </c:pt>
                </c:numCache>
              </c:numRef>
            </c:plus>
            <c:minus>
              <c:numRef>
                <c:f>'thiamine-phosphate'!$C$43:$C$48</c:f>
                <c:numCache>
                  <c:formatCode>General</c:formatCode>
                  <c:ptCount val="6"/>
                  <c:pt idx="0">
                    <c:v>3.543626374243401</c:v>
                  </c:pt>
                  <c:pt idx="1">
                    <c:v>1.752069783509014</c:v>
                  </c:pt>
                  <c:pt idx="2">
                    <c:v>0.999895025910397</c:v>
                  </c:pt>
                  <c:pt idx="3">
                    <c:v>2.791472268979003</c:v>
                  </c:pt>
                  <c:pt idx="4">
                    <c:v>0.793422511378137</c:v>
                  </c:pt>
                  <c:pt idx="5">
                    <c:v>0.777740844847146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'thiamine-phosphate'!$C$34:$C$39</c:f>
              <c:numCache>
                <c:formatCode>0</c:formatCode>
                <c:ptCount val="6"/>
                <c:pt idx="0">
                  <c:v>5.850168690458593</c:v>
                </c:pt>
                <c:pt idx="1">
                  <c:v>4.435715652153393</c:v>
                </c:pt>
                <c:pt idx="2">
                  <c:v>4.953045493419826</c:v>
                </c:pt>
                <c:pt idx="3">
                  <c:v>10.17664181911062</c:v>
                </c:pt>
                <c:pt idx="4">
                  <c:v>7.592759828261533</c:v>
                </c:pt>
                <c:pt idx="5" formatCode="General">
                  <c:v>3.65408907021329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'thiamine-phosphate'!$D$33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'thiamine-phosphate'!$D$43:$D$48</c:f>
                <c:numCache>
                  <c:formatCode>General</c:formatCode>
                  <c:ptCount val="6"/>
                  <c:pt idx="0">
                    <c:v>2.810990964457921</c:v>
                  </c:pt>
                  <c:pt idx="1">
                    <c:v>1.622199271422763</c:v>
                  </c:pt>
                  <c:pt idx="2">
                    <c:v>1.55809106204857</c:v>
                  </c:pt>
                  <c:pt idx="3">
                    <c:v>5.6988636734055</c:v>
                  </c:pt>
                  <c:pt idx="4">
                    <c:v>4.827282398068012</c:v>
                  </c:pt>
                  <c:pt idx="5">
                    <c:v>3.520044243578407</c:v>
                  </c:pt>
                </c:numCache>
              </c:numRef>
            </c:plus>
            <c:minus>
              <c:numRef>
                <c:f>'thiamine-phosphate'!$D$43:$D$48</c:f>
                <c:numCache>
                  <c:formatCode>General</c:formatCode>
                  <c:ptCount val="6"/>
                  <c:pt idx="0">
                    <c:v>2.810990964457921</c:v>
                  </c:pt>
                  <c:pt idx="1">
                    <c:v>1.622199271422763</c:v>
                  </c:pt>
                  <c:pt idx="2">
                    <c:v>1.55809106204857</c:v>
                  </c:pt>
                  <c:pt idx="3">
                    <c:v>5.6988636734055</c:v>
                  </c:pt>
                  <c:pt idx="4">
                    <c:v>4.827282398068012</c:v>
                  </c:pt>
                  <c:pt idx="5">
                    <c:v>3.520044243578407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'thiamine-phosphate'!$D$34:$D$39</c:f>
              <c:numCache>
                <c:formatCode>0</c:formatCode>
                <c:ptCount val="6"/>
                <c:pt idx="0">
                  <c:v>26.61910924251532</c:v>
                </c:pt>
                <c:pt idx="1">
                  <c:v>32.46856979758241</c:v>
                </c:pt>
                <c:pt idx="2">
                  <c:v>12.41182919539712</c:v>
                </c:pt>
                <c:pt idx="3">
                  <c:v>24.24796243596062</c:v>
                </c:pt>
                <c:pt idx="4">
                  <c:v>27.73431358040849</c:v>
                </c:pt>
                <c:pt idx="5" formatCode="General">
                  <c:v>29.89860111236254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'thiamine-phosphate'!$E$33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'thiamine-phosphate'!$E$43:$E$48</c:f>
                <c:numCache>
                  <c:formatCode>General</c:formatCode>
                  <c:ptCount val="6"/>
                  <c:pt idx="0">
                    <c:v>1.709404475608041</c:v>
                  </c:pt>
                  <c:pt idx="1">
                    <c:v>0.792532170116331</c:v>
                  </c:pt>
                  <c:pt idx="2">
                    <c:v>1.520073608351925</c:v>
                  </c:pt>
                  <c:pt idx="3">
                    <c:v>6.757576811109724</c:v>
                  </c:pt>
                  <c:pt idx="4">
                    <c:v>5.427209027065613</c:v>
                  </c:pt>
                  <c:pt idx="5">
                    <c:v>3.438460067016607</c:v>
                  </c:pt>
                </c:numCache>
              </c:numRef>
            </c:plus>
            <c:minus>
              <c:numRef>
                <c:f>'thiamine-phosphate'!$E$43:$E$48</c:f>
                <c:numCache>
                  <c:formatCode>General</c:formatCode>
                  <c:ptCount val="6"/>
                  <c:pt idx="0">
                    <c:v>1.709404475608041</c:v>
                  </c:pt>
                  <c:pt idx="1">
                    <c:v>0.792532170116331</c:v>
                  </c:pt>
                  <c:pt idx="2">
                    <c:v>1.520073608351925</c:v>
                  </c:pt>
                  <c:pt idx="3">
                    <c:v>6.757576811109724</c:v>
                  </c:pt>
                  <c:pt idx="4">
                    <c:v>5.427209027065613</c:v>
                  </c:pt>
                  <c:pt idx="5">
                    <c:v>3.438460067016607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'thiamine-phosphate'!$E$34:$E$39</c:f>
              <c:numCache>
                <c:formatCode>0</c:formatCode>
                <c:ptCount val="6"/>
                <c:pt idx="0">
                  <c:v>67.53072206702609</c:v>
                </c:pt>
                <c:pt idx="1">
                  <c:v>63.0957145502642</c:v>
                </c:pt>
                <c:pt idx="2">
                  <c:v>82.63512531118306</c:v>
                </c:pt>
                <c:pt idx="3">
                  <c:v>65.57539574492876</c:v>
                </c:pt>
                <c:pt idx="4">
                  <c:v>64.67292659133001</c:v>
                </c:pt>
                <c:pt idx="5" formatCode="General">
                  <c:v>66.44730981742416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'thiamine-phosphate'!$F$33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'thiamine-phosphate'!$F$43:$F$48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'thiamine-phosphate'!$F$43:$F$48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'thiamine-phosphate'!$G$33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'thiamine-phosphate'!$G$43:$G$48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'thiamine-phosphate'!$G$43:$G$48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'thiamine-phosphate'!$H$33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'thiamine-phosphate'!$H$43:$H$47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'thiamine-phosphate'!$I$33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'thiamine-phosphate'!$J$33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'thiamine-phosphate'!$K$33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'thiamine-phosphate'!$L$33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'thiamine-phosphate'!$M$33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'thiamine-phosphate'!$N$33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'thiamine-phosphate'!$O$33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'thiamine-phosphate'!$P$33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'thiamine-phosphate'!$Q$33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'thiamine-phosphate'!$R$33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'thiamine-phosphate'!$S$33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47864"/>
        <c:axId val="2040343032"/>
      </c:scatterChart>
      <c:valAx>
        <c:axId val="204034786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0343032"/>
        <c:crosses val="autoZero"/>
        <c:crossBetween val="midCat"/>
      </c:valAx>
      <c:valAx>
        <c:axId val="204034303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403478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'thiamine-phosphate'!$A$51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'thiamine-phosphate'!$B$52:$F$52</c:f>
                <c:numCache>
                  <c:formatCode>General</c:formatCode>
                  <c:ptCount val="5"/>
                  <c:pt idx="0">
                    <c:v>0.170502369873589</c:v>
                  </c:pt>
                  <c:pt idx="1">
                    <c:v>0.325142862760332</c:v>
                  </c:pt>
                  <c:pt idx="2">
                    <c:v>0.451187530652047</c:v>
                  </c:pt>
                  <c:pt idx="3">
                    <c:v>0.418865039578838</c:v>
                  </c:pt>
                  <c:pt idx="4">
                    <c:v>0.589927296897591</c:v>
                  </c:pt>
                </c:numCache>
              </c:numRef>
            </c:plus>
            <c:minus>
              <c:numRef>
                <c:f>'thiamine-phosphate'!$B$52:$F$52</c:f>
                <c:numCache>
                  <c:formatCode>General</c:formatCode>
                  <c:ptCount val="5"/>
                  <c:pt idx="0">
                    <c:v>0.170502369873589</c:v>
                  </c:pt>
                  <c:pt idx="1">
                    <c:v>0.325142862760332</c:v>
                  </c:pt>
                  <c:pt idx="2">
                    <c:v>0.451187530652047</c:v>
                  </c:pt>
                  <c:pt idx="3">
                    <c:v>0.418865039578838</c:v>
                  </c:pt>
                  <c:pt idx="4">
                    <c:v>0.589927296897591</c:v>
                  </c:pt>
                </c:numCache>
              </c:numRef>
            </c:minus>
          </c:errBars>
          <c:cat>
            <c:strRef>
              <c:f>'thiamine-phosphate'!$B$50:$F$50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'thiamine-phosphate'!$B$51:$F$51</c:f>
              <c:numCache>
                <c:formatCode>General</c:formatCode>
                <c:ptCount val="5"/>
                <c:pt idx="0">
                  <c:v>1.182846651370654</c:v>
                </c:pt>
                <c:pt idx="1">
                  <c:v>0.699294802897149</c:v>
                </c:pt>
                <c:pt idx="2">
                  <c:v>1.03610298010924</c:v>
                </c:pt>
                <c:pt idx="3">
                  <c:v>1.14540594618597</c:v>
                </c:pt>
                <c:pt idx="4">
                  <c:v>1.216338013325027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865384"/>
        <c:axId val="-2071870248"/>
      </c:barChart>
      <c:catAx>
        <c:axId val="-207186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-2071870248"/>
        <c:crosses val="autoZero"/>
        <c:auto val="1"/>
        <c:lblAlgn val="ctr"/>
        <c:lblOffset val="0"/>
        <c:noMultiLvlLbl val="0"/>
      </c:catAx>
      <c:valAx>
        <c:axId val="-207187024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18653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'thiamine-phosphate'!$C$33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'thiamine-phosphate'!$C$43:$C$47</c:f>
                <c:numCache>
                  <c:formatCode>General</c:formatCode>
                  <c:ptCount val="5"/>
                  <c:pt idx="0">
                    <c:v>3.543626374243401</c:v>
                  </c:pt>
                  <c:pt idx="1">
                    <c:v>1.752069783509014</c:v>
                  </c:pt>
                  <c:pt idx="2">
                    <c:v>0.999895025910397</c:v>
                  </c:pt>
                  <c:pt idx="3">
                    <c:v>2.791472268979003</c:v>
                  </c:pt>
                  <c:pt idx="4">
                    <c:v>0.793422511378137</c:v>
                  </c:pt>
                </c:numCache>
              </c:numRef>
            </c:plus>
            <c:minus>
              <c:numRef>
                <c:f>'thiamine-phosphate'!$C$43:$C$47</c:f>
                <c:numCache>
                  <c:formatCode>General</c:formatCode>
                  <c:ptCount val="5"/>
                  <c:pt idx="0">
                    <c:v>3.543626374243401</c:v>
                  </c:pt>
                  <c:pt idx="1">
                    <c:v>1.752069783509014</c:v>
                  </c:pt>
                  <c:pt idx="2">
                    <c:v>0.999895025910397</c:v>
                  </c:pt>
                  <c:pt idx="3">
                    <c:v>2.791472268979003</c:v>
                  </c:pt>
                  <c:pt idx="4">
                    <c:v>0.793422511378137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'thiamine-phosphate'!$C$34:$C$39</c:f>
              <c:numCache>
                <c:formatCode>0</c:formatCode>
                <c:ptCount val="6"/>
                <c:pt idx="0">
                  <c:v>5.850168690458593</c:v>
                </c:pt>
                <c:pt idx="1">
                  <c:v>4.435715652153393</c:v>
                </c:pt>
                <c:pt idx="2">
                  <c:v>4.953045493419826</c:v>
                </c:pt>
                <c:pt idx="3">
                  <c:v>10.17664181911062</c:v>
                </c:pt>
                <c:pt idx="4">
                  <c:v>7.592759828261533</c:v>
                </c:pt>
                <c:pt idx="5" formatCode="General">
                  <c:v>3.65408907021329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'thiamine-phosphate'!$V$33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'thiamine-phosphate'!$V$41:$V$45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'thiamine-phosphate'!$V$34:$V$39</c:f>
              <c:numCache>
                <c:formatCode>0</c:formatCode>
                <c:ptCount val="6"/>
                <c:pt idx="0">
                  <c:v>94.14983130954141</c:v>
                </c:pt>
                <c:pt idx="1">
                  <c:v>95.5642843478466</c:v>
                </c:pt>
                <c:pt idx="2">
                  <c:v>95.04695450658018</c:v>
                </c:pt>
                <c:pt idx="3">
                  <c:v>89.82335818088937</c:v>
                </c:pt>
                <c:pt idx="4">
                  <c:v>92.4072401717385</c:v>
                </c:pt>
                <c:pt idx="5">
                  <c:v>96.3459109297867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297304"/>
        <c:axId val="2040285064"/>
      </c:scatterChart>
      <c:valAx>
        <c:axId val="204029730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0285064"/>
        <c:crosses val="autoZero"/>
        <c:crossBetween val="midCat"/>
      </c:valAx>
      <c:valAx>
        <c:axId val="204028506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402973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'thiamine-phosphate'!$C$56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'thiamine-phosphate'!$C$65:$C$70</c:f>
                <c:numCache>
                  <c:formatCode>General</c:formatCode>
                  <c:ptCount val="6"/>
                  <c:pt idx="0">
                    <c:v>1.726165431357738</c:v>
                  </c:pt>
                  <c:pt idx="1">
                    <c:v>1.463934304949363</c:v>
                  </c:pt>
                  <c:pt idx="2">
                    <c:v>2.202270672726588</c:v>
                  </c:pt>
                  <c:pt idx="3">
                    <c:v>2.069230869323791</c:v>
                  </c:pt>
                  <c:pt idx="4">
                    <c:v>0.407203414155565</c:v>
                  </c:pt>
                  <c:pt idx="5">
                    <c:v>1.254083333426885</c:v>
                  </c:pt>
                </c:numCache>
              </c:numRef>
            </c:plus>
            <c:minus>
              <c:numRef>
                <c:f>'thiamine-phosphate'!$C$65:$C$70</c:f>
                <c:numCache>
                  <c:formatCode>General</c:formatCode>
                  <c:ptCount val="6"/>
                  <c:pt idx="0">
                    <c:v>1.726165431357738</c:v>
                  </c:pt>
                  <c:pt idx="1">
                    <c:v>1.463934304949363</c:v>
                  </c:pt>
                  <c:pt idx="2">
                    <c:v>2.202270672726588</c:v>
                  </c:pt>
                  <c:pt idx="3">
                    <c:v>2.069230869323791</c:v>
                  </c:pt>
                  <c:pt idx="4">
                    <c:v>0.407203414155565</c:v>
                  </c:pt>
                  <c:pt idx="5">
                    <c:v>1.254083333426885</c:v>
                  </c:pt>
                </c:numCache>
              </c:numRef>
            </c:minus>
          </c:errBars>
          <c:xVal>
            <c:numRef>
              <c:f>'thiamine-phosphate'!$B$57:$B$62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'thiamine-phosphate'!$C$57:$C$62</c:f>
              <c:numCache>
                <c:formatCode>0</c:formatCode>
                <c:ptCount val="6"/>
                <c:pt idx="0">
                  <c:v>6.546325383089484</c:v>
                </c:pt>
                <c:pt idx="1">
                  <c:v>6.697074883245678</c:v>
                </c:pt>
                <c:pt idx="2">
                  <c:v>5.436101399698841</c:v>
                </c:pt>
                <c:pt idx="3">
                  <c:v>5.283000649363718</c:v>
                </c:pt>
                <c:pt idx="4">
                  <c:v>6.701038327831685</c:v>
                </c:pt>
                <c:pt idx="5" formatCode="General">
                  <c:v>5.990281578452486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'thiamine-phosphate'!$D$56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'thiamine-phosphate'!$D$65:$D$70</c:f>
                <c:numCache>
                  <c:formatCode>General</c:formatCode>
                  <c:ptCount val="6"/>
                  <c:pt idx="0">
                    <c:v>5.416805555689715</c:v>
                  </c:pt>
                  <c:pt idx="1">
                    <c:v>6.454322851929824</c:v>
                  </c:pt>
                  <c:pt idx="2">
                    <c:v>5.90001116325615</c:v>
                  </c:pt>
                  <c:pt idx="3">
                    <c:v>1.579412496102788</c:v>
                  </c:pt>
                  <c:pt idx="4">
                    <c:v>2.368444011981316</c:v>
                  </c:pt>
                  <c:pt idx="5">
                    <c:v>1.802279847741618</c:v>
                  </c:pt>
                </c:numCache>
              </c:numRef>
            </c:plus>
            <c:minus>
              <c:numRef>
                <c:f>'thiamine-phosphate'!$D$65:$D$70</c:f>
                <c:numCache>
                  <c:formatCode>General</c:formatCode>
                  <c:ptCount val="6"/>
                  <c:pt idx="0">
                    <c:v>5.416805555689715</c:v>
                  </c:pt>
                  <c:pt idx="1">
                    <c:v>6.454322851929824</c:v>
                  </c:pt>
                  <c:pt idx="2">
                    <c:v>5.90001116325615</c:v>
                  </c:pt>
                  <c:pt idx="3">
                    <c:v>1.579412496102788</c:v>
                  </c:pt>
                  <c:pt idx="4">
                    <c:v>2.368444011981316</c:v>
                  </c:pt>
                  <c:pt idx="5">
                    <c:v>1.802279847741618</c:v>
                  </c:pt>
                </c:numCache>
              </c:numRef>
            </c:minus>
          </c:errBars>
          <c:xVal>
            <c:numRef>
              <c:f>'thiamine-phosphate'!$B$57:$B$62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'thiamine-phosphate'!$D$57:$D$62</c:f>
              <c:numCache>
                <c:formatCode>0</c:formatCode>
                <c:ptCount val="6"/>
                <c:pt idx="0">
                  <c:v>28.69410864985531</c:v>
                </c:pt>
                <c:pt idx="1">
                  <c:v>29.19192013573394</c:v>
                </c:pt>
                <c:pt idx="2">
                  <c:v>24.16697916806477</c:v>
                </c:pt>
                <c:pt idx="3">
                  <c:v>31.54946682273954</c:v>
                </c:pt>
                <c:pt idx="4">
                  <c:v>32.21752023249142</c:v>
                </c:pt>
                <c:pt idx="5" formatCode="General">
                  <c:v>31.08366483933046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'thiamine-phosphate'!$E$56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'thiamine-phosphate'!$E$65:$E$70</c:f>
                <c:numCache>
                  <c:formatCode>General</c:formatCode>
                  <c:ptCount val="6"/>
                  <c:pt idx="0">
                    <c:v>7.040838553286485</c:v>
                  </c:pt>
                  <c:pt idx="1">
                    <c:v>5.576586657218381</c:v>
                  </c:pt>
                  <c:pt idx="2">
                    <c:v>5.162851363889807</c:v>
                  </c:pt>
                  <c:pt idx="3">
                    <c:v>2.102698704945348</c:v>
                  </c:pt>
                  <c:pt idx="4">
                    <c:v>2.184989756866782</c:v>
                  </c:pt>
                  <c:pt idx="5">
                    <c:v>2.804818410833779</c:v>
                  </c:pt>
                </c:numCache>
              </c:numRef>
            </c:plus>
            <c:minus>
              <c:numRef>
                <c:f>'thiamine-phosphate'!$E$65:$E$70</c:f>
                <c:numCache>
                  <c:formatCode>General</c:formatCode>
                  <c:ptCount val="6"/>
                  <c:pt idx="0">
                    <c:v>7.040838553286485</c:v>
                  </c:pt>
                  <c:pt idx="1">
                    <c:v>5.576586657218381</c:v>
                  </c:pt>
                  <c:pt idx="2">
                    <c:v>5.162851363889807</c:v>
                  </c:pt>
                  <c:pt idx="3">
                    <c:v>2.102698704945348</c:v>
                  </c:pt>
                  <c:pt idx="4">
                    <c:v>2.184989756866782</c:v>
                  </c:pt>
                  <c:pt idx="5">
                    <c:v>2.804818410833779</c:v>
                  </c:pt>
                </c:numCache>
              </c:numRef>
            </c:minus>
          </c:errBars>
          <c:xVal>
            <c:numRef>
              <c:f>'thiamine-phosphate'!$B$57:$B$62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'thiamine-phosphate'!$E$57:$E$62</c:f>
              <c:numCache>
                <c:formatCode>0</c:formatCode>
                <c:ptCount val="6"/>
                <c:pt idx="0">
                  <c:v>64.7595659670552</c:v>
                </c:pt>
                <c:pt idx="1">
                  <c:v>64.11100498102038</c:v>
                </c:pt>
                <c:pt idx="2">
                  <c:v>70.39691943223638</c:v>
                </c:pt>
                <c:pt idx="3">
                  <c:v>63.16753252789673</c:v>
                </c:pt>
                <c:pt idx="4">
                  <c:v>61.0814414396769</c:v>
                </c:pt>
                <c:pt idx="5" formatCode="General">
                  <c:v>62.92605358221704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'thiamine-phosphate'!$F$56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'thiamine-phosphate'!$F$65:$F$70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'thiamine-phosphate'!$F$65:$F$70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'thiamine-phosphate'!$B$57:$B$62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'thiamine-phosphate'!$G$33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'thiamine-phosphate'!$G$65:$G$70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'thiamine-phosphate'!$G$65:$G$70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'thiamine-phosphate'!$H$33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'thiamine-phosphate'!$H$43:$H$47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'thiamine-phosphate'!$I$33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'thiamine-phosphate'!$J$33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'thiamine-phosphate'!$K$33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'thiamine-phosphate'!$L$33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'thiamine-phosphate'!$M$33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'thiamine-phosphate'!$N$33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'thiamine-phosphate'!$O$33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'thiamine-phosphate'!$P$33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'thiamine-phosphate'!$Q$33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'thiamine-phosphate'!$R$33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'thiamine-phosphate'!$S$33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015512"/>
        <c:axId val="2040014216"/>
      </c:scatterChart>
      <c:valAx>
        <c:axId val="204001551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0014216"/>
        <c:crosses val="autoZero"/>
        <c:crossBetween val="midCat"/>
      </c:valAx>
      <c:valAx>
        <c:axId val="204001421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400155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'thiamine-phosphate'!$C$33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'thiamine-phosphate'!$C$87:$C$92</c:f>
                <c:numCache>
                  <c:formatCode>General</c:formatCode>
                  <c:ptCount val="6"/>
                  <c:pt idx="0">
                    <c:v>0.638767063838285</c:v>
                  </c:pt>
                  <c:pt idx="1">
                    <c:v>1.825757172023376</c:v>
                  </c:pt>
                  <c:pt idx="2">
                    <c:v>2.846238895366929</c:v>
                  </c:pt>
                  <c:pt idx="3">
                    <c:v>0.547973517340952</c:v>
                  </c:pt>
                  <c:pt idx="4">
                    <c:v>2.155262814738714</c:v>
                  </c:pt>
                  <c:pt idx="5">
                    <c:v>0.820440199756299</c:v>
                  </c:pt>
                </c:numCache>
              </c:numRef>
            </c:plus>
            <c:minus>
              <c:numRef>
                <c:f>'thiamine-phosphate'!$C$87:$C$92</c:f>
                <c:numCache>
                  <c:formatCode>General</c:formatCode>
                  <c:ptCount val="6"/>
                  <c:pt idx="0">
                    <c:v>0.638767063838285</c:v>
                  </c:pt>
                  <c:pt idx="1">
                    <c:v>1.825757172023376</c:v>
                  </c:pt>
                  <c:pt idx="2">
                    <c:v>2.846238895366929</c:v>
                  </c:pt>
                  <c:pt idx="3">
                    <c:v>0.547973517340952</c:v>
                  </c:pt>
                  <c:pt idx="4">
                    <c:v>2.155262814738714</c:v>
                  </c:pt>
                  <c:pt idx="5">
                    <c:v>0.820440199756299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'thiamine-phosphate'!$C$79:$C$84</c:f>
              <c:numCache>
                <c:formatCode>0</c:formatCode>
                <c:ptCount val="6"/>
                <c:pt idx="0">
                  <c:v>5.230218807740215</c:v>
                </c:pt>
                <c:pt idx="1">
                  <c:v>5.912418192918438</c:v>
                </c:pt>
                <c:pt idx="2">
                  <c:v>5.465044845176898</c:v>
                </c:pt>
                <c:pt idx="3">
                  <c:v>5.647435160958039</c:v>
                </c:pt>
                <c:pt idx="4">
                  <c:v>4.211202834431053</c:v>
                </c:pt>
                <c:pt idx="5" formatCode="General">
                  <c:v>4.409494838199716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'thiamine-phosphate'!$D$33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'thiamine-phosphate'!$D$87:$D$92</c:f>
                <c:numCache>
                  <c:formatCode>General</c:formatCode>
                  <c:ptCount val="6"/>
                  <c:pt idx="0">
                    <c:v>2.928801500827531</c:v>
                  </c:pt>
                  <c:pt idx="1">
                    <c:v>6.496657803330807</c:v>
                  </c:pt>
                  <c:pt idx="2">
                    <c:v>9.340538713465686</c:v>
                  </c:pt>
                  <c:pt idx="3">
                    <c:v>5.680351517131648</c:v>
                  </c:pt>
                  <c:pt idx="4">
                    <c:v>7.627385176203271</c:v>
                  </c:pt>
                  <c:pt idx="5">
                    <c:v>4.672288221102184</c:v>
                  </c:pt>
                </c:numCache>
              </c:numRef>
            </c:plus>
            <c:minus>
              <c:numRef>
                <c:f>'thiamine-phosphate'!$D$87:$D$92</c:f>
                <c:numCache>
                  <c:formatCode>General</c:formatCode>
                  <c:ptCount val="6"/>
                  <c:pt idx="0">
                    <c:v>2.928801500827531</c:v>
                  </c:pt>
                  <c:pt idx="1">
                    <c:v>6.496657803330807</c:v>
                  </c:pt>
                  <c:pt idx="2">
                    <c:v>9.340538713465686</c:v>
                  </c:pt>
                  <c:pt idx="3">
                    <c:v>5.680351517131648</c:v>
                  </c:pt>
                  <c:pt idx="4">
                    <c:v>7.627385176203271</c:v>
                  </c:pt>
                  <c:pt idx="5">
                    <c:v>4.672288221102184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'thiamine-phosphate'!$D$79:$D$84</c:f>
              <c:numCache>
                <c:formatCode>0</c:formatCode>
                <c:ptCount val="6"/>
                <c:pt idx="0">
                  <c:v>27.3777681409366</c:v>
                </c:pt>
                <c:pt idx="1">
                  <c:v>27.74554103530137</c:v>
                </c:pt>
                <c:pt idx="2">
                  <c:v>26.47941199737793</c:v>
                </c:pt>
                <c:pt idx="3">
                  <c:v>27.79873397542695</c:v>
                </c:pt>
                <c:pt idx="4">
                  <c:v>30.59730163106745</c:v>
                </c:pt>
                <c:pt idx="5" formatCode="General">
                  <c:v>28.95421139257398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'thiamine-phosphate'!$E$33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'thiamine-phosphate'!$E$87:$E$92</c:f>
                <c:numCache>
                  <c:formatCode>General</c:formatCode>
                  <c:ptCount val="6"/>
                  <c:pt idx="0">
                    <c:v>2.527914244435837</c:v>
                  </c:pt>
                  <c:pt idx="1">
                    <c:v>7.5820613952956</c:v>
                  </c:pt>
                  <c:pt idx="2">
                    <c:v>6.891408254962044</c:v>
                  </c:pt>
                  <c:pt idx="3">
                    <c:v>5.23286545771316</c:v>
                  </c:pt>
                  <c:pt idx="4">
                    <c:v>5.589011404946572</c:v>
                  </c:pt>
                  <c:pt idx="5">
                    <c:v>5.00804486268925</c:v>
                  </c:pt>
                </c:numCache>
              </c:numRef>
            </c:plus>
            <c:minus>
              <c:numRef>
                <c:f>'thiamine-phosphate'!$E$65:$E$70</c:f>
                <c:numCache>
                  <c:formatCode>General</c:formatCode>
                  <c:ptCount val="6"/>
                  <c:pt idx="0">
                    <c:v>7.040838553286485</c:v>
                  </c:pt>
                  <c:pt idx="1">
                    <c:v>5.576586657218381</c:v>
                  </c:pt>
                  <c:pt idx="2">
                    <c:v>5.162851363889807</c:v>
                  </c:pt>
                  <c:pt idx="3">
                    <c:v>2.102698704945348</c:v>
                  </c:pt>
                  <c:pt idx="4">
                    <c:v>2.184989756866782</c:v>
                  </c:pt>
                  <c:pt idx="5">
                    <c:v>2.804818410833779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'thiamine-phosphate'!$E$79:$E$84</c:f>
              <c:numCache>
                <c:formatCode>0</c:formatCode>
                <c:ptCount val="6"/>
                <c:pt idx="0">
                  <c:v>67.39201305132318</c:v>
                </c:pt>
                <c:pt idx="1">
                  <c:v>66.3420407717802</c:v>
                </c:pt>
                <c:pt idx="2">
                  <c:v>68.05554315744517</c:v>
                </c:pt>
                <c:pt idx="3">
                  <c:v>66.553830863615</c:v>
                </c:pt>
                <c:pt idx="4">
                  <c:v>65.19149553450148</c:v>
                </c:pt>
                <c:pt idx="5" formatCode="General">
                  <c:v>66.63629376922628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'thiamine-phosphate'!$F$33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'thiamine-phosphate'!$F$87:$F$92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'thiamine-phosphate'!$F$87:$F$92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'thiamine-phosphate'!$G$33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'thiamine-phosphate'!$G$87:$G$92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'thiamine-phosphate'!$G$87:$G$92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'thiamine-phosphate'!$H$33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'thiamine-phosphate'!$H$43:$H$47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'thiamine-phosphate'!$I$33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'thiamine-phosphate'!$J$33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'thiamine-phosphate'!$K$33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'thiamine-phosphate'!$L$33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'thiamine-phosphate'!$M$33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'thiamine-phosphate'!$N$33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'thiamine-phosphate'!$O$33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'thiamine-phosphate'!$P$33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'thiamine-phosphate'!$Q$33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'thiamine-phosphate'!$R$33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'thiamine-phosphate'!$S$33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'thiamine-phosphate'!$S$43:$S$47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618744"/>
        <c:axId val="2039607576"/>
      </c:scatterChart>
      <c:valAx>
        <c:axId val="203961874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39607576"/>
        <c:crosses val="autoZero"/>
        <c:crossBetween val="midCat"/>
      </c:valAx>
      <c:valAx>
        <c:axId val="203960757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396187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glutamate!$A$73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glutamate!$B$74:$F$74</c:f>
                <c:numCache>
                  <c:formatCode>General</c:formatCode>
                  <c:ptCount val="5"/>
                  <c:pt idx="0">
                    <c:v>0.117745912849331</c:v>
                  </c:pt>
                  <c:pt idx="1">
                    <c:v>0.169753402463794</c:v>
                  </c:pt>
                  <c:pt idx="2">
                    <c:v>0.129607267446456</c:v>
                  </c:pt>
                  <c:pt idx="3">
                    <c:v>0.16655934569436</c:v>
                  </c:pt>
                  <c:pt idx="4">
                    <c:v>0.351254692664197</c:v>
                  </c:pt>
                </c:numCache>
              </c:numRef>
            </c:plus>
            <c:minus>
              <c:numRef>
                <c:f>glutamate!$B$74:$F$74</c:f>
                <c:numCache>
                  <c:formatCode>General</c:formatCode>
                  <c:ptCount val="5"/>
                  <c:pt idx="0">
                    <c:v>0.117745912849331</c:v>
                  </c:pt>
                  <c:pt idx="1">
                    <c:v>0.169753402463794</c:v>
                  </c:pt>
                  <c:pt idx="2">
                    <c:v>0.129607267446456</c:v>
                  </c:pt>
                  <c:pt idx="3">
                    <c:v>0.16655934569436</c:v>
                  </c:pt>
                  <c:pt idx="4">
                    <c:v>0.351254692664197</c:v>
                  </c:pt>
                </c:numCache>
              </c:numRef>
            </c:minus>
          </c:errBars>
          <c:cat>
            <c:strRef>
              <c:f>glutamate!$B$50:$F$50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glutamate!$B$73:$F$73</c:f>
              <c:numCache>
                <c:formatCode>General</c:formatCode>
                <c:ptCount val="5"/>
                <c:pt idx="0">
                  <c:v>0.628463843909326</c:v>
                </c:pt>
                <c:pt idx="1">
                  <c:v>0.785490595555826</c:v>
                </c:pt>
                <c:pt idx="2">
                  <c:v>1.138181077903808</c:v>
                </c:pt>
                <c:pt idx="3" formatCode="0.00E+00">
                  <c:v>1.12575719070814</c:v>
                </c:pt>
                <c:pt idx="4">
                  <c:v>1.384771860859694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402728"/>
        <c:axId val="-2095499080"/>
      </c:barChart>
      <c:catAx>
        <c:axId val="-209540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-2095499080"/>
        <c:crosses val="autoZero"/>
        <c:auto val="1"/>
        <c:lblAlgn val="ctr"/>
        <c:lblOffset val="0"/>
        <c:noMultiLvlLbl val="0"/>
      </c:catAx>
      <c:valAx>
        <c:axId val="-2095499080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54027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'thiamine-phosphate'!$A$73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'thiamine-phosphate'!$B$74:$F$74</c:f>
                <c:numCache>
                  <c:formatCode>General</c:formatCode>
                  <c:ptCount val="5"/>
                  <c:pt idx="0">
                    <c:v>0.0788946919389809</c:v>
                  </c:pt>
                  <c:pt idx="1">
                    <c:v>0.241986167116814</c:v>
                  </c:pt>
                  <c:pt idx="2">
                    <c:v>0.284564520800503</c:v>
                  </c:pt>
                  <c:pt idx="3">
                    <c:v>0.167003395503162</c:v>
                  </c:pt>
                  <c:pt idx="4">
                    <c:v>0.451877501791186</c:v>
                  </c:pt>
                </c:numCache>
              </c:numRef>
            </c:plus>
            <c:minus>
              <c:numRef>
                <c:f>'thiamine-phosphate'!$B$74:$F$74</c:f>
                <c:numCache>
                  <c:formatCode>General</c:formatCode>
                  <c:ptCount val="5"/>
                  <c:pt idx="0">
                    <c:v>0.0788946919389809</c:v>
                  </c:pt>
                  <c:pt idx="1">
                    <c:v>0.241986167116814</c:v>
                  </c:pt>
                  <c:pt idx="2">
                    <c:v>0.284564520800503</c:v>
                  </c:pt>
                  <c:pt idx="3">
                    <c:v>0.167003395503162</c:v>
                  </c:pt>
                  <c:pt idx="4">
                    <c:v>0.451877501791186</c:v>
                  </c:pt>
                </c:numCache>
              </c:numRef>
            </c:minus>
          </c:errBars>
          <c:cat>
            <c:strRef>
              <c:f>'thiamine-phosphate'!$B$50:$F$50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'thiamine-phosphate'!$B$73:$F$73</c:f>
              <c:numCache>
                <c:formatCode>General</c:formatCode>
                <c:ptCount val="5"/>
                <c:pt idx="0">
                  <c:v>0.963902392899474</c:v>
                </c:pt>
                <c:pt idx="1">
                  <c:v>0.702629584709608</c:v>
                </c:pt>
                <c:pt idx="2">
                  <c:v>1.275046449060911</c:v>
                </c:pt>
                <c:pt idx="3" formatCode="0.00E+00">
                  <c:v>1.073346944503227</c:v>
                </c:pt>
                <c:pt idx="4">
                  <c:v>1.143997768639003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211464"/>
        <c:axId val="2040205400"/>
      </c:barChart>
      <c:catAx>
        <c:axId val="204021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040205400"/>
        <c:crosses val="autoZero"/>
        <c:auto val="1"/>
        <c:lblAlgn val="ctr"/>
        <c:lblOffset val="0"/>
        <c:noMultiLvlLbl val="0"/>
      </c:catAx>
      <c:valAx>
        <c:axId val="2040205400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402114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'thiamine-phosphate'!$A$51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'thiamine-phosphate'!$B$96:$F$96</c:f>
                <c:numCache>
                  <c:formatCode>General</c:formatCode>
                  <c:ptCount val="5"/>
                  <c:pt idx="0">
                    <c:v>0.319000702938271</c:v>
                  </c:pt>
                  <c:pt idx="1">
                    <c:v>0.220806438803801</c:v>
                  </c:pt>
                  <c:pt idx="2">
                    <c:v>0.132301310799063</c:v>
                  </c:pt>
                  <c:pt idx="3">
                    <c:v>0.0986028551210404</c:v>
                  </c:pt>
                  <c:pt idx="4">
                    <c:v>0.111356390259189</c:v>
                  </c:pt>
                </c:numCache>
              </c:numRef>
            </c:plus>
            <c:minus>
              <c:numRef>
                <c:f>'thiamine-phosphate'!$B$96:$F$96</c:f>
                <c:numCache>
                  <c:formatCode>General</c:formatCode>
                  <c:ptCount val="5"/>
                  <c:pt idx="0">
                    <c:v>0.319000702938271</c:v>
                  </c:pt>
                  <c:pt idx="1">
                    <c:v>0.220806438803801</c:v>
                  </c:pt>
                  <c:pt idx="2">
                    <c:v>0.132301310799063</c:v>
                  </c:pt>
                  <c:pt idx="3">
                    <c:v>0.0986028551210404</c:v>
                  </c:pt>
                  <c:pt idx="4">
                    <c:v>0.111356390259189</c:v>
                  </c:pt>
                </c:numCache>
              </c:numRef>
            </c:minus>
          </c:errBars>
          <c:cat>
            <c:strRef>
              <c:f>'thiamine-phosphate'!$B$50:$F$50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'thiamine-phosphate'!$B$95:$F$95</c:f>
              <c:numCache>
                <c:formatCode>General</c:formatCode>
                <c:ptCount val="5"/>
                <c:pt idx="0">
                  <c:v>0.995753938207506</c:v>
                </c:pt>
                <c:pt idx="1">
                  <c:v>0.964369029887415</c:v>
                </c:pt>
                <c:pt idx="2">
                  <c:v>1.177366612108769</c:v>
                </c:pt>
                <c:pt idx="3">
                  <c:v>1.124003744824094</c:v>
                </c:pt>
                <c:pt idx="4" formatCode="0.00E+00">
                  <c:v>1.322432548903456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161608"/>
        <c:axId val="1687284072"/>
      </c:barChart>
      <c:catAx>
        <c:axId val="168716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687284072"/>
        <c:crosses val="autoZero"/>
        <c:auto val="1"/>
        <c:lblAlgn val="ctr"/>
        <c:lblOffset val="0"/>
        <c:noMultiLvlLbl val="0"/>
      </c:catAx>
      <c:valAx>
        <c:axId val="1687284072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871616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'thiamine-phosphate'!$C$33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'thiamine-phosphate'!$C$43:$C$47</c:f>
                <c:numCache>
                  <c:formatCode>General</c:formatCode>
                  <c:ptCount val="5"/>
                  <c:pt idx="0">
                    <c:v>3.543626374243401</c:v>
                  </c:pt>
                  <c:pt idx="1">
                    <c:v>1.752069783509014</c:v>
                  </c:pt>
                  <c:pt idx="2">
                    <c:v>0.999895025910397</c:v>
                  </c:pt>
                  <c:pt idx="3">
                    <c:v>2.791472268979003</c:v>
                  </c:pt>
                  <c:pt idx="4">
                    <c:v>0.793422511378137</c:v>
                  </c:pt>
                </c:numCache>
              </c:numRef>
            </c:plus>
            <c:minus>
              <c:numRef>
                <c:f>'thiamine-phosphate'!$C$43:$C$47</c:f>
                <c:numCache>
                  <c:formatCode>General</c:formatCode>
                  <c:ptCount val="5"/>
                  <c:pt idx="0">
                    <c:v>3.543626374243401</c:v>
                  </c:pt>
                  <c:pt idx="1">
                    <c:v>1.752069783509014</c:v>
                  </c:pt>
                  <c:pt idx="2">
                    <c:v>0.999895025910397</c:v>
                  </c:pt>
                  <c:pt idx="3">
                    <c:v>2.791472268979003</c:v>
                  </c:pt>
                  <c:pt idx="4">
                    <c:v>0.793422511378137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'thiamine-phosphate'!$C$57:$C$62</c:f>
              <c:numCache>
                <c:formatCode>0</c:formatCode>
                <c:ptCount val="6"/>
                <c:pt idx="0">
                  <c:v>6.546325383089484</c:v>
                </c:pt>
                <c:pt idx="1">
                  <c:v>6.697074883245678</c:v>
                </c:pt>
                <c:pt idx="2">
                  <c:v>5.436101399698841</c:v>
                </c:pt>
                <c:pt idx="3">
                  <c:v>5.283000649363718</c:v>
                </c:pt>
                <c:pt idx="4">
                  <c:v>6.701038327831685</c:v>
                </c:pt>
                <c:pt idx="5" formatCode="General">
                  <c:v>5.990281578452486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'thiamine-phosphate'!$V$33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'thiamine-phosphate'!$V$41:$V$45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'thiamine-phosphate'!$V$57:$V$62</c:f>
              <c:numCache>
                <c:formatCode>0</c:formatCode>
                <c:ptCount val="6"/>
                <c:pt idx="0">
                  <c:v>93.45367461691051</c:v>
                </c:pt>
                <c:pt idx="1">
                  <c:v>93.30292511675432</c:v>
                </c:pt>
                <c:pt idx="2">
                  <c:v>94.56389860030115</c:v>
                </c:pt>
                <c:pt idx="3">
                  <c:v>94.71699935063627</c:v>
                </c:pt>
                <c:pt idx="4">
                  <c:v>93.29896167216831</c:v>
                </c:pt>
                <c:pt idx="5">
                  <c:v>94.00971842154748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168408"/>
        <c:axId val="1688173992"/>
      </c:scatterChart>
      <c:valAx>
        <c:axId val="168816840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88173992"/>
        <c:crosses val="autoZero"/>
        <c:crossBetween val="midCat"/>
      </c:valAx>
      <c:valAx>
        <c:axId val="168817399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881684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'thiamine-phosphate'!$C$33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'thiamine-phosphate'!$C$43:$C$47</c:f>
                <c:numCache>
                  <c:formatCode>General</c:formatCode>
                  <c:ptCount val="5"/>
                  <c:pt idx="0">
                    <c:v>3.543626374243401</c:v>
                  </c:pt>
                  <c:pt idx="1">
                    <c:v>1.752069783509014</c:v>
                  </c:pt>
                  <c:pt idx="2">
                    <c:v>0.999895025910397</c:v>
                  </c:pt>
                  <c:pt idx="3">
                    <c:v>2.791472268979003</c:v>
                  </c:pt>
                  <c:pt idx="4">
                    <c:v>0.793422511378137</c:v>
                  </c:pt>
                </c:numCache>
              </c:numRef>
            </c:plus>
            <c:minus>
              <c:numRef>
                <c:f>'thiamine-phosphate'!$C$43:$C$47</c:f>
                <c:numCache>
                  <c:formatCode>General</c:formatCode>
                  <c:ptCount val="5"/>
                  <c:pt idx="0">
                    <c:v>3.543626374243401</c:v>
                  </c:pt>
                  <c:pt idx="1">
                    <c:v>1.752069783509014</c:v>
                  </c:pt>
                  <c:pt idx="2">
                    <c:v>0.999895025910397</c:v>
                  </c:pt>
                  <c:pt idx="3">
                    <c:v>2.791472268979003</c:v>
                  </c:pt>
                  <c:pt idx="4">
                    <c:v>0.793422511378137</c:v>
                  </c:pt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'thiamine-phosphate'!$C$79:$C$84</c:f>
              <c:numCache>
                <c:formatCode>0</c:formatCode>
                <c:ptCount val="6"/>
                <c:pt idx="0">
                  <c:v>5.230218807740215</c:v>
                </c:pt>
                <c:pt idx="1">
                  <c:v>5.912418192918438</c:v>
                </c:pt>
                <c:pt idx="2">
                  <c:v>5.465044845176898</c:v>
                </c:pt>
                <c:pt idx="3">
                  <c:v>5.647435160958039</c:v>
                </c:pt>
                <c:pt idx="4">
                  <c:v>4.211202834431053</c:v>
                </c:pt>
                <c:pt idx="5" formatCode="General">
                  <c:v>4.409494838199716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'thiamine-phosphate'!$V$33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'thiamine-phosphate'!$V$41:$V$45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'thiamine-phosphate'!$V$41:$V$45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'thiamine-phosphate'!$B$34:$B$39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'thiamine-phosphate'!$V$79:$V$84</c:f>
              <c:numCache>
                <c:formatCode>0</c:formatCode>
                <c:ptCount val="6"/>
                <c:pt idx="0">
                  <c:v>94.76978119225978</c:v>
                </c:pt>
                <c:pt idx="1">
                  <c:v>94.08758180708158</c:v>
                </c:pt>
                <c:pt idx="2">
                  <c:v>94.53495515482309</c:v>
                </c:pt>
                <c:pt idx="3">
                  <c:v>94.35256483904196</c:v>
                </c:pt>
                <c:pt idx="4">
                  <c:v>95.78879716556894</c:v>
                </c:pt>
                <c:pt idx="5">
                  <c:v>95.59050516180026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126920"/>
        <c:axId val="1688120808"/>
      </c:scatterChart>
      <c:valAx>
        <c:axId val="168812692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88120808"/>
        <c:crosses val="autoZero"/>
        <c:crossBetween val="midCat"/>
      </c:valAx>
      <c:valAx>
        <c:axId val="168812080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881269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'Pyroglutamic acid'!$C$33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'Pyroglutamic acid'!$C$43:$C$48</c:f>
                <c:numCache>
                  <c:formatCode>General</c:formatCode>
                  <c:ptCount val="6"/>
                  <c:pt idx="0">
                    <c:v>0.0960182204762949</c:v>
                  </c:pt>
                  <c:pt idx="1">
                    <c:v>0.150962037764574</c:v>
                  </c:pt>
                  <c:pt idx="2">
                    <c:v>0.228814667413398</c:v>
                  </c:pt>
                  <c:pt idx="3">
                    <c:v>0.110868888921428</c:v>
                  </c:pt>
                  <c:pt idx="4">
                    <c:v>0.171317888823011</c:v>
                  </c:pt>
                  <c:pt idx="5">
                    <c:v>1.047927894433284</c:v>
                  </c:pt>
                </c:numCache>
              </c:numRef>
            </c:plus>
            <c:minus>
              <c:numRef>
                <c:f>'Pyroglutamic acid'!$C$43:$C$48</c:f>
                <c:numCache>
                  <c:formatCode>General</c:formatCode>
                  <c:ptCount val="6"/>
                  <c:pt idx="0">
                    <c:v>0.0960182204762949</c:v>
                  </c:pt>
                  <c:pt idx="1">
                    <c:v>0.150962037764574</c:v>
                  </c:pt>
                  <c:pt idx="2">
                    <c:v>0.228814667413398</c:v>
                  </c:pt>
                  <c:pt idx="3">
                    <c:v>0.110868888921428</c:v>
                  </c:pt>
                  <c:pt idx="4">
                    <c:v>0.171317888823011</c:v>
                  </c:pt>
                  <c:pt idx="5">
                    <c:v>1.047927894433284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acid'!$C$34:$C$39</c:f>
              <c:numCache>
                <c:formatCode>0</c:formatCode>
                <c:ptCount val="6"/>
                <c:pt idx="0">
                  <c:v>99.85593031114146</c:v>
                </c:pt>
                <c:pt idx="1">
                  <c:v>99.53568170076304</c:v>
                </c:pt>
                <c:pt idx="2">
                  <c:v>99.38955472727343</c:v>
                </c:pt>
                <c:pt idx="3">
                  <c:v>99.7613103851092</c:v>
                </c:pt>
                <c:pt idx="4">
                  <c:v>99.56563701355901</c:v>
                </c:pt>
                <c:pt idx="5" formatCode="General">
                  <c:v>97.17279464222428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'Pyroglutamic acid'!$D$33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'Pyroglutamic acid'!$D$43:$D$48</c:f>
                <c:numCache>
                  <c:formatCode>General</c:formatCode>
                  <c:ptCount val="6"/>
                  <c:pt idx="0">
                    <c:v>0.0960182204762977</c:v>
                  </c:pt>
                  <c:pt idx="1">
                    <c:v>0.150962037764564</c:v>
                  </c:pt>
                  <c:pt idx="2">
                    <c:v>0.228814667413395</c:v>
                  </c:pt>
                  <c:pt idx="3">
                    <c:v>0.110868888921433</c:v>
                  </c:pt>
                  <c:pt idx="4">
                    <c:v>0.17131788882301</c:v>
                  </c:pt>
                  <c:pt idx="5">
                    <c:v>1.047927894433281</c:v>
                  </c:pt>
                </c:numCache>
              </c:numRef>
            </c:plus>
            <c:minus>
              <c:numRef>
                <c:f>'Pyroglutamic acid'!$D$43:$D$48</c:f>
                <c:numCache>
                  <c:formatCode>General</c:formatCode>
                  <c:ptCount val="6"/>
                  <c:pt idx="0">
                    <c:v>0.0960182204762977</c:v>
                  </c:pt>
                  <c:pt idx="1">
                    <c:v>0.150962037764564</c:v>
                  </c:pt>
                  <c:pt idx="2">
                    <c:v>0.228814667413395</c:v>
                  </c:pt>
                  <c:pt idx="3">
                    <c:v>0.110868888921433</c:v>
                  </c:pt>
                  <c:pt idx="4">
                    <c:v>0.17131788882301</c:v>
                  </c:pt>
                  <c:pt idx="5">
                    <c:v>1.047927894433281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acid'!$D$34:$D$39</c:f>
              <c:numCache>
                <c:formatCode>0</c:formatCode>
                <c:ptCount val="6"/>
                <c:pt idx="0">
                  <c:v>0.144069688858549</c:v>
                </c:pt>
                <c:pt idx="1">
                  <c:v>0.464318299236972</c:v>
                </c:pt>
                <c:pt idx="2">
                  <c:v>0.61044527272655</c:v>
                </c:pt>
                <c:pt idx="3">
                  <c:v>0.238689614890807</c:v>
                </c:pt>
                <c:pt idx="4">
                  <c:v>0.434362986440986</c:v>
                </c:pt>
                <c:pt idx="5" formatCode="General">
                  <c:v>2.827205357775743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'Pyroglutamic acid'!$E$33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'Pyroglutamic acid'!$E$43:$E$48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'Pyroglutamic acid'!$E$43:$E$48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acid'!$E$34:$E$39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'Pyroglutamic acid'!$F$33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'Pyroglutamic acid'!$F$43:$F$48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'Pyroglutamic acid'!$F$43:$F$48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'Pyroglutamic acid'!$G$33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'Pyroglutamic acid'!$G$43:$G$48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'Pyroglutamic acid'!$G$43:$G$48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'Pyroglutamic acid'!$H$33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'Pyroglutamic acid'!$H$43:$H$47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'Pyroglutamic acid'!$I$33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'Pyroglutamic acid'!$J$33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'Pyroglutamic acid'!$K$33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'Pyroglutamic acid'!$L$33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'Pyroglutamic acid'!$M$33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'Pyroglutamic acid'!$N$33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'Pyroglutamic acid'!$O$33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'Pyroglutamic acid'!$P$33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'Pyroglutamic acid'!$Q$33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'Pyroglutamic acid'!$R$33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'Pyroglutamic acid'!$S$33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862536"/>
        <c:axId val="1687851288"/>
      </c:scatterChart>
      <c:valAx>
        <c:axId val="168786253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87851288"/>
        <c:crosses val="autoZero"/>
        <c:crossBetween val="midCat"/>
      </c:valAx>
      <c:valAx>
        <c:axId val="168785128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878625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'Pyroglutamic acid'!$A$51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'Pyroglutamic acid'!$B$52:$F$52</c:f>
                <c:numCache>
                  <c:formatCode>General</c:formatCode>
                  <c:ptCount val="5"/>
                  <c:pt idx="0">
                    <c:v>0.817155215610861</c:v>
                  </c:pt>
                  <c:pt idx="1">
                    <c:v>0.687686972563529</c:v>
                  </c:pt>
                  <c:pt idx="2">
                    <c:v>0.992723094821389</c:v>
                  </c:pt>
                  <c:pt idx="3">
                    <c:v>0.53781490727998</c:v>
                  </c:pt>
                  <c:pt idx="4">
                    <c:v>0.1587597217586</c:v>
                  </c:pt>
                </c:numCache>
              </c:numRef>
            </c:plus>
            <c:minus>
              <c:numRef>
                <c:f>'Pyroglutamic acid'!$B$52:$F$52</c:f>
                <c:numCache>
                  <c:formatCode>General</c:formatCode>
                  <c:ptCount val="5"/>
                  <c:pt idx="0">
                    <c:v>0.817155215610861</c:v>
                  </c:pt>
                  <c:pt idx="1">
                    <c:v>0.687686972563529</c:v>
                  </c:pt>
                  <c:pt idx="2">
                    <c:v>0.992723094821389</c:v>
                  </c:pt>
                  <c:pt idx="3">
                    <c:v>0.53781490727998</c:v>
                  </c:pt>
                  <c:pt idx="4">
                    <c:v>0.1587597217586</c:v>
                  </c:pt>
                </c:numCache>
              </c:numRef>
            </c:minus>
          </c:errBars>
          <c:cat>
            <c:strRef>
              <c:f>'Pyroglutamic acid'!$B$50:$F$50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'Pyroglutamic acid'!$B$51:$F$51</c:f>
              <c:numCache>
                <c:formatCode>General</c:formatCode>
                <c:ptCount val="5"/>
                <c:pt idx="0">
                  <c:v>0.494012843142803</c:v>
                </c:pt>
                <c:pt idx="1">
                  <c:v>0.667165340462107</c:v>
                </c:pt>
                <c:pt idx="2">
                  <c:v>2.467284630126197</c:v>
                </c:pt>
                <c:pt idx="3">
                  <c:v>1.195286396050826</c:v>
                </c:pt>
                <c:pt idx="4">
                  <c:v>0.380383580003616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024776"/>
        <c:axId val="1688031528"/>
      </c:barChart>
      <c:catAx>
        <c:axId val="168802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688031528"/>
        <c:crosses val="autoZero"/>
        <c:auto val="1"/>
        <c:lblAlgn val="ctr"/>
        <c:lblOffset val="0"/>
        <c:noMultiLvlLbl val="0"/>
      </c:catAx>
      <c:valAx>
        <c:axId val="168803152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88024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'Pyroglutamic acid'!$C$33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acid'!$C$43:$C$47</c:f>
                <c:numCache>
                  <c:formatCode>General</c:formatCode>
                  <c:ptCount val="5"/>
                  <c:pt idx="0">
                    <c:v>0.0960182204762949</c:v>
                  </c:pt>
                  <c:pt idx="1">
                    <c:v>0.150962037764574</c:v>
                  </c:pt>
                  <c:pt idx="2">
                    <c:v>0.228814667413398</c:v>
                  </c:pt>
                  <c:pt idx="3">
                    <c:v>0.110868888921428</c:v>
                  </c:pt>
                  <c:pt idx="4">
                    <c:v>0.171317888823011</c:v>
                  </c:pt>
                </c:numCache>
              </c:numRef>
            </c:plus>
            <c:minus>
              <c:numRef>
                <c:f>'Pyroglutamic acid'!$C$43:$C$47</c:f>
                <c:numCache>
                  <c:formatCode>General</c:formatCode>
                  <c:ptCount val="5"/>
                  <c:pt idx="0">
                    <c:v>0.0960182204762949</c:v>
                  </c:pt>
                  <c:pt idx="1">
                    <c:v>0.150962037764574</c:v>
                  </c:pt>
                  <c:pt idx="2">
                    <c:v>0.228814667413398</c:v>
                  </c:pt>
                  <c:pt idx="3">
                    <c:v>0.110868888921428</c:v>
                  </c:pt>
                  <c:pt idx="4">
                    <c:v>0.171317888823011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acid'!$C$34:$C$39</c:f>
              <c:numCache>
                <c:formatCode>0</c:formatCode>
                <c:ptCount val="6"/>
                <c:pt idx="0">
                  <c:v>99.85593031114146</c:v>
                </c:pt>
                <c:pt idx="1">
                  <c:v>99.53568170076304</c:v>
                </c:pt>
                <c:pt idx="2">
                  <c:v>99.38955472727343</c:v>
                </c:pt>
                <c:pt idx="3">
                  <c:v>99.7613103851092</c:v>
                </c:pt>
                <c:pt idx="4">
                  <c:v>99.56563701355901</c:v>
                </c:pt>
                <c:pt idx="5" formatCode="General">
                  <c:v>97.17279464222428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'Pyroglutamic acid'!$V$33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'Pyroglutamic acid'!$V$41:$V$45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acid'!$V$34:$V$39</c:f>
              <c:numCache>
                <c:formatCode>0</c:formatCode>
                <c:ptCount val="6"/>
                <c:pt idx="0">
                  <c:v>0.144069688858549</c:v>
                </c:pt>
                <c:pt idx="1">
                  <c:v>0.464318299236972</c:v>
                </c:pt>
                <c:pt idx="2">
                  <c:v>0.61044527272655</c:v>
                </c:pt>
                <c:pt idx="3">
                  <c:v>0.238689614890807</c:v>
                </c:pt>
                <c:pt idx="4">
                  <c:v>0.434362986440986</c:v>
                </c:pt>
                <c:pt idx="5">
                  <c:v>2.827205357775743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807976"/>
        <c:axId val="1687813560"/>
      </c:scatterChart>
      <c:valAx>
        <c:axId val="168780797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87813560"/>
        <c:crosses val="autoZero"/>
        <c:crossBetween val="midCat"/>
      </c:valAx>
      <c:valAx>
        <c:axId val="168781356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87807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'Pyroglutamic acid'!$C$56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'Pyroglutamic acid'!$C$65:$C$70</c:f>
                <c:numCache>
                  <c:formatCode>General</c:formatCode>
                  <c:ptCount val="6"/>
                  <c:pt idx="0">
                    <c:v>0.086011154897275</c:v>
                  </c:pt>
                  <c:pt idx="1">
                    <c:v>0.0678370560095596</c:v>
                  </c:pt>
                  <c:pt idx="2">
                    <c:v>0.031515218425953</c:v>
                  </c:pt>
                  <c:pt idx="3">
                    <c:v>0.169089235175123</c:v>
                  </c:pt>
                  <c:pt idx="4">
                    <c:v>0.198494984098139</c:v>
                  </c:pt>
                  <c:pt idx="5">
                    <c:v>1.815342508076031</c:v>
                  </c:pt>
                </c:numCache>
              </c:numRef>
            </c:plus>
            <c:minus>
              <c:numRef>
                <c:f>'Pyroglutamic acid'!$C$65:$C$70</c:f>
                <c:numCache>
                  <c:formatCode>General</c:formatCode>
                  <c:ptCount val="6"/>
                  <c:pt idx="0">
                    <c:v>0.086011154897275</c:v>
                  </c:pt>
                  <c:pt idx="1">
                    <c:v>0.0678370560095596</c:v>
                  </c:pt>
                  <c:pt idx="2">
                    <c:v>0.031515218425953</c:v>
                  </c:pt>
                  <c:pt idx="3">
                    <c:v>0.169089235175123</c:v>
                  </c:pt>
                  <c:pt idx="4">
                    <c:v>0.198494984098139</c:v>
                  </c:pt>
                  <c:pt idx="5">
                    <c:v>1.815342508076031</c:v>
                  </c:pt>
                </c:numCache>
              </c:numRef>
            </c:minus>
          </c:errBars>
          <c:xVal>
            <c:numRef>
              <c:f>'Pyroglutamic acid'!$B$57:$B$62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acid'!$C$57:$C$62</c:f>
              <c:numCache>
                <c:formatCode>0</c:formatCode>
                <c:ptCount val="6"/>
                <c:pt idx="0">
                  <c:v>99.80673384891119</c:v>
                </c:pt>
                <c:pt idx="1">
                  <c:v>99.8480582519947</c:v>
                </c:pt>
                <c:pt idx="2">
                  <c:v>99.71621947438175</c:v>
                </c:pt>
                <c:pt idx="3">
                  <c:v>99.44945625182975</c:v>
                </c:pt>
                <c:pt idx="4">
                  <c:v>99.46313120441391</c:v>
                </c:pt>
                <c:pt idx="5" formatCode="General">
                  <c:v>98.77314316578608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'Pyroglutamic acid'!$D$56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'Pyroglutamic acid'!$D$65:$D$70</c:f>
                <c:numCache>
                  <c:formatCode>General</c:formatCode>
                  <c:ptCount val="6"/>
                  <c:pt idx="0">
                    <c:v>0.0860111548972809</c:v>
                  </c:pt>
                  <c:pt idx="1">
                    <c:v>0.0678370560095541</c:v>
                  </c:pt>
                  <c:pt idx="2">
                    <c:v>0.0315152184259546</c:v>
                  </c:pt>
                  <c:pt idx="3">
                    <c:v>0.169089235175129</c:v>
                  </c:pt>
                  <c:pt idx="4">
                    <c:v>0.198494984098143</c:v>
                  </c:pt>
                  <c:pt idx="5">
                    <c:v>1.81534250807603</c:v>
                  </c:pt>
                </c:numCache>
              </c:numRef>
            </c:plus>
            <c:minus>
              <c:numRef>
                <c:f>'Pyroglutamic acid'!$D$65:$D$70</c:f>
                <c:numCache>
                  <c:formatCode>General</c:formatCode>
                  <c:ptCount val="6"/>
                  <c:pt idx="0">
                    <c:v>0.0860111548972809</c:v>
                  </c:pt>
                  <c:pt idx="1">
                    <c:v>0.0678370560095541</c:v>
                  </c:pt>
                  <c:pt idx="2">
                    <c:v>0.0315152184259546</c:v>
                  </c:pt>
                  <c:pt idx="3">
                    <c:v>0.169089235175129</c:v>
                  </c:pt>
                  <c:pt idx="4">
                    <c:v>0.198494984098143</c:v>
                  </c:pt>
                  <c:pt idx="5">
                    <c:v>1.81534250807603</c:v>
                  </c:pt>
                </c:numCache>
              </c:numRef>
            </c:minus>
          </c:errBars>
          <c:xVal>
            <c:numRef>
              <c:f>'Pyroglutamic acid'!$B$57:$B$62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acid'!$D$57:$D$62</c:f>
              <c:numCache>
                <c:formatCode>0</c:formatCode>
                <c:ptCount val="6"/>
                <c:pt idx="0">
                  <c:v>0.193266151088804</c:v>
                </c:pt>
                <c:pt idx="1">
                  <c:v>0.151941748005295</c:v>
                </c:pt>
                <c:pt idx="2">
                  <c:v>0.283780525618244</c:v>
                </c:pt>
                <c:pt idx="3">
                  <c:v>0.550543748170238</c:v>
                </c:pt>
                <c:pt idx="4">
                  <c:v>0.536868795586105</c:v>
                </c:pt>
                <c:pt idx="5" formatCode="General">
                  <c:v>1.226856834213914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'Pyroglutamic acid'!$E$56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'Pyroglutamic acid'!$E$65:$E$70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'Pyroglutamic acid'!$E$65:$E$70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'Pyroglutamic acid'!$B$57:$B$62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acid'!$E$57:$E$62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'Pyroglutamic acid'!$F$56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'Pyroglutamic acid'!$F$65:$F$70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'Pyroglutamic acid'!$F$65:$F$70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'Pyroglutamic acid'!$B$57:$B$62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'Pyroglutamic acid'!$G$33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'Pyroglutamic acid'!$G$65:$G$70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'Pyroglutamic acid'!$G$65:$G$70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'Pyroglutamic acid'!$H$33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'Pyroglutamic acid'!$H$43:$H$47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'Pyroglutamic acid'!$I$33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'Pyroglutamic acid'!$J$33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'Pyroglutamic acid'!$K$33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'Pyroglutamic acid'!$L$33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'Pyroglutamic acid'!$M$33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'Pyroglutamic acid'!$N$33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'Pyroglutamic acid'!$O$33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'Pyroglutamic acid'!$P$33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'Pyroglutamic acid'!$Q$33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'Pyroglutamic acid'!$R$33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'Pyroglutamic acid'!$S$33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618344"/>
        <c:axId val="1687606520"/>
      </c:scatterChart>
      <c:valAx>
        <c:axId val="168761834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87606520"/>
        <c:crosses val="autoZero"/>
        <c:crossBetween val="midCat"/>
      </c:valAx>
      <c:valAx>
        <c:axId val="168760652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876183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'Pyroglutamic acid'!$C$33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'Pyroglutamic acid'!$C$87:$C$92</c:f>
                <c:numCache>
                  <c:formatCode>General</c:formatCode>
                  <c:ptCount val="6"/>
                  <c:pt idx="0">
                    <c:v>0.11721087975692</c:v>
                  </c:pt>
                  <c:pt idx="1">
                    <c:v>0.0838386683689556</c:v>
                  </c:pt>
                  <c:pt idx="2">
                    <c:v>0.137541603182814</c:v>
                  </c:pt>
                  <c:pt idx="3">
                    <c:v>0.06733311713583</c:v>
                  </c:pt>
                  <c:pt idx="4">
                    <c:v>0.609710078377383</c:v>
                  </c:pt>
                  <c:pt idx="5">
                    <c:v>0.550353556274508</c:v>
                  </c:pt>
                </c:numCache>
              </c:numRef>
            </c:plus>
            <c:minus>
              <c:numRef>
                <c:f>'Pyroglutamic acid'!$C$87:$C$92</c:f>
                <c:numCache>
                  <c:formatCode>General</c:formatCode>
                  <c:ptCount val="6"/>
                  <c:pt idx="0">
                    <c:v>0.11721087975692</c:v>
                  </c:pt>
                  <c:pt idx="1">
                    <c:v>0.0838386683689556</c:v>
                  </c:pt>
                  <c:pt idx="2">
                    <c:v>0.137541603182814</c:v>
                  </c:pt>
                  <c:pt idx="3">
                    <c:v>0.06733311713583</c:v>
                  </c:pt>
                  <c:pt idx="4">
                    <c:v>0.609710078377383</c:v>
                  </c:pt>
                  <c:pt idx="5">
                    <c:v>0.550353556274508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acid'!$C$79:$C$84</c:f>
              <c:numCache>
                <c:formatCode>0</c:formatCode>
                <c:ptCount val="6"/>
                <c:pt idx="0">
                  <c:v>99.84523238979347</c:v>
                </c:pt>
                <c:pt idx="1">
                  <c:v>99.84924532330022</c:v>
                </c:pt>
                <c:pt idx="2">
                  <c:v>99.83434949674285</c:v>
                </c:pt>
                <c:pt idx="3">
                  <c:v>99.6809563439528</c:v>
                </c:pt>
                <c:pt idx="4">
                  <c:v>99.18338087130233</c:v>
                </c:pt>
                <c:pt idx="5" formatCode="General">
                  <c:v>99.03112457304493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'Pyroglutamic acid'!$D$33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'Pyroglutamic acid'!$D$87:$D$92</c:f>
                <c:numCache>
                  <c:formatCode>General</c:formatCode>
                  <c:ptCount val="6"/>
                  <c:pt idx="0">
                    <c:v>0.117210879756921</c:v>
                  </c:pt>
                  <c:pt idx="1">
                    <c:v>0.083838668368955</c:v>
                  </c:pt>
                  <c:pt idx="2">
                    <c:v>0.137541603182826</c:v>
                  </c:pt>
                  <c:pt idx="3">
                    <c:v>0.067333117135825</c:v>
                  </c:pt>
                  <c:pt idx="4">
                    <c:v>0.609710078377384</c:v>
                  </c:pt>
                  <c:pt idx="5">
                    <c:v>0.550353556274505</c:v>
                  </c:pt>
                </c:numCache>
              </c:numRef>
            </c:plus>
            <c:minus>
              <c:numRef>
                <c:f>'Pyroglutamic acid'!$D$87:$D$92</c:f>
                <c:numCache>
                  <c:formatCode>General</c:formatCode>
                  <c:ptCount val="6"/>
                  <c:pt idx="0">
                    <c:v>0.117210879756921</c:v>
                  </c:pt>
                  <c:pt idx="1">
                    <c:v>0.083838668368955</c:v>
                  </c:pt>
                  <c:pt idx="2">
                    <c:v>0.137541603182826</c:v>
                  </c:pt>
                  <c:pt idx="3">
                    <c:v>0.067333117135825</c:v>
                  </c:pt>
                  <c:pt idx="4">
                    <c:v>0.609710078377384</c:v>
                  </c:pt>
                  <c:pt idx="5">
                    <c:v>0.550353556274505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acid'!$D$79:$D$84</c:f>
              <c:numCache>
                <c:formatCode>0</c:formatCode>
                <c:ptCount val="6"/>
                <c:pt idx="0">
                  <c:v>0.15476761020652</c:v>
                </c:pt>
                <c:pt idx="1">
                  <c:v>0.150754676699786</c:v>
                </c:pt>
                <c:pt idx="2">
                  <c:v>0.165650503257134</c:v>
                </c:pt>
                <c:pt idx="3">
                  <c:v>0.319043656047203</c:v>
                </c:pt>
                <c:pt idx="4">
                  <c:v>0.816619128697696</c:v>
                </c:pt>
                <c:pt idx="5" formatCode="General">
                  <c:v>0.968875426955052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'Pyroglutamic acid'!$E$33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'Pyroglutamic acid'!$E$87:$E$92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'Pyroglutamic acid'!$E$65:$E$70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acid'!$E$79:$E$84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'Pyroglutamic acid'!$F$33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'Pyroglutamic acid'!$F$87:$F$92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'Pyroglutamic acid'!$F$87:$F$92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'Pyroglutamic acid'!$G$33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'Pyroglutamic acid'!$G$87:$G$92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'Pyroglutamic acid'!$G$87:$G$92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'Pyroglutamic acid'!$H$33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'Pyroglutamic acid'!$H$43:$H$47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'Pyroglutamic acid'!$I$33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'Pyroglutamic acid'!$J$33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'Pyroglutamic acid'!$K$33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'Pyroglutamic acid'!$L$33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'Pyroglutamic acid'!$M$33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'Pyroglutamic acid'!$N$33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'Pyroglutamic acid'!$O$33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'Pyroglutamic acid'!$P$33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'Pyroglutamic acid'!$Q$33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'Pyroglutamic acid'!$R$33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'Pyroglutamic acid'!$S$33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'Pyroglutamic acid'!$S$43:$S$47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58200"/>
        <c:axId val="1687454360"/>
      </c:scatterChart>
      <c:valAx>
        <c:axId val="168745820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87454360"/>
        <c:crosses val="autoZero"/>
        <c:crossBetween val="midCat"/>
      </c:valAx>
      <c:valAx>
        <c:axId val="168745436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874582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'Pyroglutamic acid'!$A$73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'Pyroglutamic acid'!$B$74:$F$74</c:f>
                <c:numCache>
                  <c:formatCode>General</c:formatCode>
                  <c:ptCount val="5"/>
                  <c:pt idx="0">
                    <c:v>1.728458034352623</c:v>
                  </c:pt>
                  <c:pt idx="1">
                    <c:v>0.185511787840207</c:v>
                  </c:pt>
                  <c:pt idx="2">
                    <c:v>0.347567422460641</c:v>
                  </c:pt>
                  <c:pt idx="3">
                    <c:v>0.550437959361614</c:v>
                  </c:pt>
                  <c:pt idx="4">
                    <c:v>0.989599760053462</c:v>
                  </c:pt>
                </c:numCache>
              </c:numRef>
            </c:plus>
            <c:minus>
              <c:numRef>
                <c:f>'Pyroglutamic acid'!$B$74:$F$74</c:f>
                <c:numCache>
                  <c:formatCode>General</c:formatCode>
                  <c:ptCount val="5"/>
                  <c:pt idx="0">
                    <c:v>1.728458034352623</c:v>
                  </c:pt>
                  <c:pt idx="1">
                    <c:v>0.185511787840207</c:v>
                  </c:pt>
                  <c:pt idx="2">
                    <c:v>0.347567422460641</c:v>
                  </c:pt>
                  <c:pt idx="3">
                    <c:v>0.550437959361614</c:v>
                  </c:pt>
                  <c:pt idx="4">
                    <c:v>0.989599760053462</c:v>
                  </c:pt>
                </c:numCache>
              </c:numRef>
            </c:minus>
          </c:errBars>
          <c:cat>
            <c:strRef>
              <c:f>'Pyroglutamic acid'!$B$50:$F$50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'Pyroglutamic acid'!$B$73:$F$73</c:f>
              <c:numCache>
                <c:formatCode>General</c:formatCode>
                <c:ptCount val="5"/>
                <c:pt idx="0">
                  <c:v>1.433777124155468</c:v>
                </c:pt>
                <c:pt idx="1">
                  <c:v>0.536345679285627</c:v>
                </c:pt>
                <c:pt idx="2">
                  <c:v>1.167915557398611</c:v>
                </c:pt>
                <c:pt idx="3" formatCode="0.00E+00">
                  <c:v>0.976297480331396</c:v>
                </c:pt>
                <c:pt idx="4">
                  <c:v>0.864660444846784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769784"/>
        <c:axId val="1687764232"/>
      </c:barChart>
      <c:catAx>
        <c:axId val="168776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687764232"/>
        <c:crosses val="autoZero"/>
        <c:auto val="1"/>
        <c:lblAlgn val="ctr"/>
        <c:lblOffset val="0"/>
        <c:noMultiLvlLbl val="0"/>
      </c:catAx>
      <c:valAx>
        <c:axId val="1687764232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877697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glutamate!$A$51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glutamate!$B$96:$F$96</c:f>
                <c:numCache>
                  <c:formatCode>General</c:formatCode>
                  <c:ptCount val="5"/>
                  <c:pt idx="0">
                    <c:v>0.126551930667153</c:v>
                  </c:pt>
                  <c:pt idx="1">
                    <c:v>0.116760447180139</c:v>
                  </c:pt>
                  <c:pt idx="2">
                    <c:v>0.0654642730186617</c:v>
                  </c:pt>
                  <c:pt idx="3">
                    <c:v>0.223257000721908</c:v>
                  </c:pt>
                  <c:pt idx="4">
                    <c:v>0.150112803803726</c:v>
                  </c:pt>
                </c:numCache>
              </c:numRef>
            </c:plus>
            <c:minus>
              <c:numRef>
                <c:f>glutamate!$B$96:$F$96</c:f>
                <c:numCache>
                  <c:formatCode>General</c:formatCode>
                  <c:ptCount val="5"/>
                  <c:pt idx="0">
                    <c:v>0.126551930667153</c:v>
                  </c:pt>
                  <c:pt idx="1">
                    <c:v>0.116760447180139</c:v>
                  </c:pt>
                  <c:pt idx="2">
                    <c:v>0.0654642730186617</c:v>
                  </c:pt>
                  <c:pt idx="3">
                    <c:v>0.223257000721908</c:v>
                  </c:pt>
                  <c:pt idx="4">
                    <c:v>0.150112803803726</c:v>
                  </c:pt>
                </c:numCache>
              </c:numRef>
            </c:minus>
          </c:errBars>
          <c:cat>
            <c:strRef>
              <c:f>glutamate!$B$50:$F$50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glutamate!$B$95:$F$95</c:f>
              <c:numCache>
                <c:formatCode>General</c:formatCode>
                <c:ptCount val="5"/>
                <c:pt idx="0">
                  <c:v>0.52531652240497</c:v>
                </c:pt>
                <c:pt idx="1">
                  <c:v>0.584702892364901</c:v>
                </c:pt>
                <c:pt idx="2">
                  <c:v>0.940012122976539</c:v>
                </c:pt>
                <c:pt idx="3">
                  <c:v>1.010661956814302</c:v>
                </c:pt>
                <c:pt idx="4" formatCode="0.00E+00">
                  <c:v>1.198706888842728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790728"/>
        <c:axId val="2123595304"/>
      </c:barChart>
      <c:catAx>
        <c:axId val="-209579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123595304"/>
        <c:crosses val="autoZero"/>
        <c:auto val="1"/>
        <c:lblAlgn val="ctr"/>
        <c:lblOffset val="0"/>
        <c:noMultiLvlLbl val="0"/>
      </c:catAx>
      <c:valAx>
        <c:axId val="2123595304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57907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'Pyroglutamic acid'!$A$51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'Pyroglutamic acid'!$B$96:$F$96</c:f>
                <c:numCache>
                  <c:formatCode>General</c:formatCode>
                  <c:ptCount val="5"/>
                  <c:pt idx="0">
                    <c:v>0.880457043785828</c:v>
                  </c:pt>
                  <c:pt idx="1">
                    <c:v>0.795256936158572</c:v>
                  </c:pt>
                  <c:pt idx="2">
                    <c:v>0.184658318418134</c:v>
                  </c:pt>
                  <c:pt idx="3">
                    <c:v>0.109869076095355</c:v>
                  </c:pt>
                  <c:pt idx="4">
                    <c:v>0.178184591635438</c:v>
                  </c:pt>
                </c:numCache>
              </c:numRef>
            </c:plus>
            <c:minus>
              <c:numRef>
                <c:f>'Pyroglutamic acid'!$B$96:$F$96</c:f>
                <c:numCache>
                  <c:formatCode>General</c:formatCode>
                  <c:ptCount val="5"/>
                  <c:pt idx="0">
                    <c:v>0.880457043785828</c:v>
                  </c:pt>
                  <c:pt idx="1">
                    <c:v>0.795256936158572</c:v>
                  </c:pt>
                  <c:pt idx="2">
                    <c:v>0.184658318418134</c:v>
                  </c:pt>
                  <c:pt idx="3">
                    <c:v>0.109869076095355</c:v>
                  </c:pt>
                  <c:pt idx="4">
                    <c:v>0.178184591635438</c:v>
                  </c:pt>
                </c:numCache>
              </c:numRef>
            </c:minus>
          </c:errBars>
          <c:cat>
            <c:strRef>
              <c:f>'Pyroglutamic acid'!$B$50:$F$50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'Pyroglutamic acid'!$B$95:$F$95</c:f>
              <c:numCache>
                <c:formatCode>General</c:formatCode>
                <c:ptCount val="5"/>
                <c:pt idx="0">
                  <c:v>1.726674788330191</c:v>
                </c:pt>
                <c:pt idx="1">
                  <c:v>1.43310571674529</c:v>
                </c:pt>
                <c:pt idx="2">
                  <c:v>1.120448132161488</c:v>
                </c:pt>
                <c:pt idx="3">
                  <c:v>0.606344904967207</c:v>
                </c:pt>
                <c:pt idx="4" formatCode="0.00E+00">
                  <c:v>0.774923139993435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418136"/>
        <c:axId val="1687416344"/>
      </c:barChart>
      <c:catAx>
        <c:axId val="168741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687416344"/>
        <c:crosses val="autoZero"/>
        <c:auto val="1"/>
        <c:lblAlgn val="ctr"/>
        <c:lblOffset val="0"/>
        <c:noMultiLvlLbl val="0"/>
      </c:catAx>
      <c:valAx>
        <c:axId val="1687416344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874181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'Pyroglutamic acid'!$C$33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acid'!$C$43:$C$47</c:f>
                <c:numCache>
                  <c:formatCode>General</c:formatCode>
                  <c:ptCount val="5"/>
                  <c:pt idx="0">
                    <c:v>0.0960182204762949</c:v>
                  </c:pt>
                  <c:pt idx="1">
                    <c:v>0.150962037764574</c:v>
                  </c:pt>
                  <c:pt idx="2">
                    <c:v>0.228814667413398</c:v>
                  </c:pt>
                  <c:pt idx="3">
                    <c:v>0.110868888921428</c:v>
                  </c:pt>
                  <c:pt idx="4">
                    <c:v>0.171317888823011</c:v>
                  </c:pt>
                </c:numCache>
              </c:numRef>
            </c:plus>
            <c:minus>
              <c:numRef>
                <c:f>'Pyroglutamic acid'!$C$43:$C$47</c:f>
                <c:numCache>
                  <c:formatCode>General</c:formatCode>
                  <c:ptCount val="5"/>
                  <c:pt idx="0">
                    <c:v>0.0960182204762949</c:v>
                  </c:pt>
                  <c:pt idx="1">
                    <c:v>0.150962037764574</c:v>
                  </c:pt>
                  <c:pt idx="2">
                    <c:v>0.228814667413398</c:v>
                  </c:pt>
                  <c:pt idx="3">
                    <c:v>0.110868888921428</c:v>
                  </c:pt>
                  <c:pt idx="4">
                    <c:v>0.171317888823011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acid'!$C$57:$C$62</c:f>
              <c:numCache>
                <c:formatCode>0</c:formatCode>
                <c:ptCount val="6"/>
                <c:pt idx="0">
                  <c:v>99.80673384891119</c:v>
                </c:pt>
                <c:pt idx="1">
                  <c:v>99.8480582519947</c:v>
                </c:pt>
                <c:pt idx="2">
                  <c:v>99.71621947438175</c:v>
                </c:pt>
                <c:pt idx="3">
                  <c:v>99.44945625182975</c:v>
                </c:pt>
                <c:pt idx="4">
                  <c:v>99.46313120441391</c:v>
                </c:pt>
                <c:pt idx="5" formatCode="General">
                  <c:v>98.77314316578608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'Pyroglutamic acid'!$V$33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'Pyroglutamic acid'!$V$41:$V$45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acid'!$V$57:$V$62</c:f>
              <c:numCache>
                <c:formatCode>0</c:formatCode>
                <c:ptCount val="6"/>
                <c:pt idx="0">
                  <c:v>0.193266151088804</c:v>
                </c:pt>
                <c:pt idx="1">
                  <c:v>0.151941748005295</c:v>
                </c:pt>
                <c:pt idx="2">
                  <c:v>0.283780525618244</c:v>
                </c:pt>
                <c:pt idx="3">
                  <c:v>0.550543748170238</c:v>
                </c:pt>
                <c:pt idx="4">
                  <c:v>0.536868795586105</c:v>
                </c:pt>
                <c:pt idx="5">
                  <c:v>1.226856834213914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68168"/>
        <c:axId val="1687364200"/>
      </c:scatterChart>
      <c:valAx>
        <c:axId val="168736816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87364200"/>
        <c:crosses val="autoZero"/>
        <c:crossBetween val="midCat"/>
      </c:valAx>
      <c:valAx>
        <c:axId val="168736420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873681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'Pyroglutamic acid'!$C$33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acid'!$C$43:$C$47</c:f>
                <c:numCache>
                  <c:formatCode>General</c:formatCode>
                  <c:ptCount val="5"/>
                  <c:pt idx="0">
                    <c:v>0.0960182204762949</c:v>
                  </c:pt>
                  <c:pt idx="1">
                    <c:v>0.150962037764574</c:v>
                  </c:pt>
                  <c:pt idx="2">
                    <c:v>0.228814667413398</c:v>
                  </c:pt>
                  <c:pt idx="3">
                    <c:v>0.110868888921428</c:v>
                  </c:pt>
                  <c:pt idx="4">
                    <c:v>0.171317888823011</c:v>
                  </c:pt>
                </c:numCache>
              </c:numRef>
            </c:plus>
            <c:minus>
              <c:numRef>
                <c:f>'Pyroglutamic acid'!$C$43:$C$47</c:f>
                <c:numCache>
                  <c:formatCode>General</c:formatCode>
                  <c:ptCount val="5"/>
                  <c:pt idx="0">
                    <c:v>0.0960182204762949</c:v>
                  </c:pt>
                  <c:pt idx="1">
                    <c:v>0.150962037764574</c:v>
                  </c:pt>
                  <c:pt idx="2">
                    <c:v>0.228814667413398</c:v>
                  </c:pt>
                  <c:pt idx="3">
                    <c:v>0.110868888921428</c:v>
                  </c:pt>
                  <c:pt idx="4">
                    <c:v>0.171317888823011</c:v>
                  </c:pt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acid'!$C$79:$C$84</c:f>
              <c:numCache>
                <c:formatCode>0</c:formatCode>
                <c:ptCount val="6"/>
                <c:pt idx="0">
                  <c:v>99.84523238979347</c:v>
                </c:pt>
                <c:pt idx="1">
                  <c:v>99.84924532330022</c:v>
                </c:pt>
                <c:pt idx="2">
                  <c:v>99.83434949674285</c:v>
                </c:pt>
                <c:pt idx="3">
                  <c:v>99.6809563439528</c:v>
                </c:pt>
                <c:pt idx="4">
                  <c:v>99.18338087130233</c:v>
                </c:pt>
                <c:pt idx="5" formatCode="General">
                  <c:v>99.03112457304493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'Pyroglutamic acid'!$V$33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'Pyroglutamic acid'!$V$41:$V$45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'Pyroglutamic acid'!$V$41:$V$45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'Pyroglutamic acid'!$B$34:$B$39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'Pyroglutamic acid'!$V$79:$V$84</c:f>
              <c:numCache>
                <c:formatCode>0</c:formatCode>
                <c:ptCount val="6"/>
                <c:pt idx="0">
                  <c:v>0.15476761020652</c:v>
                </c:pt>
                <c:pt idx="1">
                  <c:v>0.150754676699786</c:v>
                </c:pt>
                <c:pt idx="2">
                  <c:v>0.165650503257134</c:v>
                </c:pt>
                <c:pt idx="3">
                  <c:v>0.319043656047203</c:v>
                </c:pt>
                <c:pt idx="4">
                  <c:v>0.816619128697696</c:v>
                </c:pt>
                <c:pt idx="5">
                  <c:v>0.968875426955052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30984"/>
        <c:axId val="1687313560"/>
      </c:scatterChart>
      <c:valAx>
        <c:axId val="168733098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87313560"/>
        <c:crosses val="autoZero"/>
        <c:crossBetween val="midCat"/>
      </c:valAx>
      <c:valAx>
        <c:axId val="168731356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873309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purine!$C$33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purine!$C$43:$C$48</c:f>
                <c:numCache>
                  <c:formatCode>General</c:formatCode>
                  <c:ptCount val="6"/>
                  <c:pt idx="0">
                    <c:v>0.691042615521491</c:v>
                  </c:pt>
                  <c:pt idx="1">
                    <c:v>0.900895187659564</c:v>
                  </c:pt>
                  <c:pt idx="2">
                    <c:v>1.185619592195835</c:v>
                  </c:pt>
                  <c:pt idx="3">
                    <c:v>0.52966231489894</c:v>
                  </c:pt>
                  <c:pt idx="4">
                    <c:v>3.84793274468757</c:v>
                  </c:pt>
                  <c:pt idx="5">
                    <c:v>0.969600905922672</c:v>
                  </c:pt>
                </c:numCache>
              </c:numRef>
            </c:plus>
            <c:minus>
              <c:numRef>
                <c:f>purine!$C$43:$C$48</c:f>
                <c:numCache>
                  <c:formatCode>General</c:formatCode>
                  <c:ptCount val="6"/>
                  <c:pt idx="0">
                    <c:v>0.691042615521491</c:v>
                  </c:pt>
                  <c:pt idx="1">
                    <c:v>0.900895187659564</c:v>
                  </c:pt>
                  <c:pt idx="2">
                    <c:v>1.185619592195835</c:v>
                  </c:pt>
                  <c:pt idx="3">
                    <c:v>0.52966231489894</c:v>
                  </c:pt>
                  <c:pt idx="4">
                    <c:v>3.84793274468757</c:v>
                  </c:pt>
                  <c:pt idx="5">
                    <c:v>0.969600905922672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purine!$C$34:$C$39</c:f>
              <c:numCache>
                <c:formatCode>0</c:formatCode>
                <c:ptCount val="6"/>
                <c:pt idx="0">
                  <c:v>97.01295241833888</c:v>
                </c:pt>
                <c:pt idx="1">
                  <c:v>97.50752866227445</c:v>
                </c:pt>
                <c:pt idx="2">
                  <c:v>96.56815925907038</c:v>
                </c:pt>
                <c:pt idx="3">
                  <c:v>95.60738855742576</c:v>
                </c:pt>
                <c:pt idx="4">
                  <c:v>96.31150474893686</c:v>
                </c:pt>
                <c:pt idx="5" formatCode="General">
                  <c:v>97.24681115299329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purine!$D$33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purine!$D$43:$D$48</c:f>
                <c:numCache>
                  <c:formatCode>General</c:formatCode>
                  <c:ptCount val="6"/>
                  <c:pt idx="0">
                    <c:v>0.691042615521483</c:v>
                  </c:pt>
                  <c:pt idx="1">
                    <c:v>0.900895187659562</c:v>
                  </c:pt>
                  <c:pt idx="2">
                    <c:v>1.185619592195835</c:v>
                  </c:pt>
                  <c:pt idx="3">
                    <c:v>0.529662314898938</c:v>
                  </c:pt>
                  <c:pt idx="4">
                    <c:v>3.847932744687568</c:v>
                  </c:pt>
                  <c:pt idx="5">
                    <c:v>0.969600905922673</c:v>
                  </c:pt>
                </c:numCache>
              </c:numRef>
            </c:plus>
            <c:minus>
              <c:numRef>
                <c:f>purine!$D$43:$D$48</c:f>
                <c:numCache>
                  <c:formatCode>General</c:formatCode>
                  <c:ptCount val="6"/>
                  <c:pt idx="0">
                    <c:v>0.691042615521483</c:v>
                  </c:pt>
                  <c:pt idx="1">
                    <c:v>0.900895187659562</c:v>
                  </c:pt>
                  <c:pt idx="2">
                    <c:v>1.185619592195835</c:v>
                  </c:pt>
                  <c:pt idx="3">
                    <c:v>0.529662314898938</c:v>
                  </c:pt>
                  <c:pt idx="4">
                    <c:v>3.847932744687568</c:v>
                  </c:pt>
                  <c:pt idx="5">
                    <c:v>0.969600905922673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purine!$D$34:$D$39</c:f>
              <c:numCache>
                <c:formatCode>0</c:formatCode>
                <c:ptCount val="6"/>
                <c:pt idx="0">
                  <c:v>2.987047581661122</c:v>
                </c:pt>
                <c:pt idx="1">
                  <c:v>2.492471337725542</c:v>
                </c:pt>
                <c:pt idx="2">
                  <c:v>3.431840740929608</c:v>
                </c:pt>
                <c:pt idx="3">
                  <c:v>4.39261144257423</c:v>
                </c:pt>
                <c:pt idx="4">
                  <c:v>3.688495251063144</c:v>
                </c:pt>
                <c:pt idx="5" formatCode="General">
                  <c:v>2.753188847006731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purine!$E$33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purine!$E$43:$E$48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purine!$E$43:$E$48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purine!$E$34:$E$39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purine!$F$33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purine!$F$43:$F$48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purine!$F$43:$F$48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purine!$G$33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purine!$G$43:$G$48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purine!$G$43:$G$48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purine!$H$33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purine!$H$43:$H$47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purine!$I$33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purine!$J$33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purine!$K$33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purine!$L$33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purine!$M$33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purine!$N$33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purine!$O$33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purine!$P$33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purine!$Q$33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purine!$R$33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purine!$S$33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055208"/>
        <c:axId val="2074051896"/>
      </c:scatterChart>
      <c:valAx>
        <c:axId val="207405520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74051896"/>
        <c:crosses val="autoZero"/>
        <c:crossBetween val="midCat"/>
      </c:valAx>
      <c:valAx>
        <c:axId val="207405189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740552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purine!$A$51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purine!$B$52:$F$52</c:f>
                <c:numCache>
                  <c:formatCode>General</c:formatCode>
                  <c:ptCount val="5"/>
                  <c:pt idx="0">
                    <c:v>0.13391046946059</c:v>
                  </c:pt>
                  <c:pt idx="1">
                    <c:v>0.273044014085252</c:v>
                  </c:pt>
                  <c:pt idx="2">
                    <c:v>0.0779714512847349</c:v>
                  </c:pt>
                  <c:pt idx="3">
                    <c:v>0.293692225734262</c:v>
                  </c:pt>
                  <c:pt idx="4">
                    <c:v>0.241237328019683</c:v>
                  </c:pt>
                </c:numCache>
              </c:numRef>
            </c:plus>
            <c:minus>
              <c:numRef>
                <c:f>purine!$B$52:$F$52</c:f>
                <c:numCache>
                  <c:formatCode>General</c:formatCode>
                  <c:ptCount val="5"/>
                  <c:pt idx="0">
                    <c:v>0.13391046946059</c:v>
                  </c:pt>
                  <c:pt idx="1">
                    <c:v>0.273044014085252</c:v>
                  </c:pt>
                  <c:pt idx="2">
                    <c:v>0.0779714512847349</c:v>
                  </c:pt>
                  <c:pt idx="3">
                    <c:v>0.293692225734262</c:v>
                  </c:pt>
                  <c:pt idx="4">
                    <c:v>0.241237328019683</c:v>
                  </c:pt>
                </c:numCache>
              </c:numRef>
            </c:minus>
          </c:errBars>
          <c:cat>
            <c:strRef>
              <c:f>purine!$B$50:$F$50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purine!$B$51:$F$51</c:f>
              <c:numCache>
                <c:formatCode>General</c:formatCode>
                <c:ptCount val="5"/>
                <c:pt idx="0">
                  <c:v>0.790898838952562</c:v>
                </c:pt>
                <c:pt idx="1">
                  <c:v>0.895812264683237</c:v>
                </c:pt>
                <c:pt idx="2">
                  <c:v>0.629350666558561</c:v>
                </c:pt>
                <c:pt idx="3">
                  <c:v>0.687575956224036</c:v>
                </c:pt>
                <c:pt idx="4">
                  <c:v>0.727045155085532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252632"/>
        <c:axId val="1687255912"/>
      </c:barChart>
      <c:catAx>
        <c:axId val="168725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687255912"/>
        <c:crosses val="autoZero"/>
        <c:auto val="1"/>
        <c:lblAlgn val="ctr"/>
        <c:lblOffset val="0"/>
        <c:noMultiLvlLbl val="0"/>
      </c:catAx>
      <c:valAx>
        <c:axId val="1687255912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872526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purine!$C$33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purine!$C$43:$C$47</c:f>
                <c:numCache>
                  <c:formatCode>General</c:formatCode>
                  <c:ptCount val="5"/>
                  <c:pt idx="0">
                    <c:v>0.691042615521491</c:v>
                  </c:pt>
                  <c:pt idx="1">
                    <c:v>0.900895187659564</c:v>
                  </c:pt>
                  <c:pt idx="2">
                    <c:v>1.185619592195835</c:v>
                  </c:pt>
                  <c:pt idx="3">
                    <c:v>0.52966231489894</c:v>
                  </c:pt>
                  <c:pt idx="4">
                    <c:v>3.84793274468757</c:v>
                  </c:pt>
                </c:numCache>
              </c:numRef>
            </c:plus>
            <c:minus>
              <c:numRef>
                <c:f>purine!$C$43:$C$47</c:f>
                <c:numCache>
                  <c:formatCode>General</c:formatCode>
                  <c:ptCount val="5"/>
                  <c:pt idx="0">
                    <c:v>0.691042615521491</c:v>
                  </c:pt>
                  <c:pt idx="1">
                    <c:v>0.900895187659564</c:v>
                  </c:pt>
                  <c:pt idx="2">
                    <c:v>1.185619592195835</c:v>
                  </c:pt>
                  <c:pt idx="3">
                    <c:v>0.52966231489894</c:v>
                  </c:pt>
                  <c:pt idx="4">
                    <c:v>3.84793274468757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purine!$C$34:$C$39</c:f>
              <c:numCache>
                <c:formatCode>0</c:formatCode>
                <c:ptCount val="6"/>
                <c:pt idx="0">
                  <c:v>97.01295241833888</c:v>
                </c:pt>
                <c:pt idx="1">
                  <c:v>97.50752866227445</c:v>
                </c:pt>
                <c:pt idx="2">
                  <c:v>96.56815925907038</c:v>
                </c:pt>
                <c:pt idx="3">
                  <c:v>95.60738855742576</c:v>
                </c:pt>
                <c:pt idx="4">
                  <c:v>96.31150474893686</c:v>
                </c:pt>
                <c:pt idx="5" formatCode="General">
                  <c:v>97.24681115299329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purine!$V$33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purine!$V$41:$V$45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purine!$V$34:$V$39</c:f>
              <c:numCache>
                <c:formatCode>0</c:formatCode>
                <c:ptCount val="6"/>
                <c:pt idx="0">
                  <c:v>2.987047581661122</c:v>
                </c:pt>
                <c:pt idx="1">
                  <c:v>2.492471337725542</c:v>
                </c:pt>
                <c:pt idx="2">
                  <c:v>3.431840740929608</c:v>
                </c:pt>
                <c:pt idx="3">
                  <c:v>4.39261144257423</c:v>
                </c:pt>
                <c:pt idx="4">
                  <c:v>3.688495251063144</c:v>
                </c:pt>
                <c:pt idx="5">
                  <c:v>2.753188847006731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003976"/>
        <c:axId val="2073992088"/>
      </c:scatterChart>
      <c:valAx>
        <c:axId val="207400397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73992088"/>
        <c:crosses val="autoZero"/>
        <c:crossBetween val="midCat"/>
      </c:valAx>
      <c:valAx>
        <c:axId val="207399208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74003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purine!$C$56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purine!$C$65:$C$70</c:f>
                <c:numCache>
                  <c:formatCode>General</c:formatCode>
                  <c:ptCount val="6"/>
                  <c:pt idx="0">
                    <c:v>2.766745049887343</c:v>
                  </c:pt>
                  <c:pt idx="1">
                    <c:v>0.973776729848172</c:v>
                  </c:pt>
                  <c:pt idx="2">
                    <c:v>0.284452988820444</c:v>
                  </c:pt>
                  <c:pt idx="3">
                    <c:v>0.845085817979993</c:v>
                  </c:pt>
                  <c:pt idx="4">
                    <c:v>1.46610921613775</c:v>
                  </c:pt>
                  <c:pt idx="5">
                    <c:v>0.61658112505975</c:v>
                  </c:pt>
                </c:numCache>
              </c:numRef>
            </c:plus>
            <c:minus>
              <c:numRef>
                <c:f>purine!$C$65:$C$70</c:f>
                <c:numCache>
                  <c:formatCode>General</c:formatCode>
                  <c:ptCount val="6"/>
                  <c:pt idx="0">
                    <c:v>2.766745049887343</c:v>
                  </c:pt>
                  <c:pt idx="1">
                    <c:v>0.973776729848172</c:v>
                  </c:pt>
                  <c:pt idx="2">
                    <c:v>0.284452988820444</c:v>
                  </c:pt>
                  <c:pt idx="3">
                    <c:v>0.845085817979993</c:v>
                  </c:pt>
                  <c:pt idx="4">
                    <c:v>1.46610921613775</c:v>
                  </c:pt>
                  <c:pt idx="5">
                    <c:v>0.61658112505975</c:v>
                  </c:pt>
                </c:numCache>
              </c:numRef>
            </c:minus>
          </c:errBars>
          <c:xVal>
            <c:numRef>
              <c:f>purine!$B$57:$B$62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purine!$C$57:$C$62</c:f>
              <c:numCache>
                <c:formatCode>0</c:formatCode>
                <c:ptCount val="6"/>
                <c:pt idx="0">
                  <c:v>95.6111846196193</c:v>
                </c:pt>
                <c:pt idx="1">
                  <c:v>96.17733765709197</c:v>
                </c:pt>
                <c:pt idx="2">
                  <c:v>95.984522934601</c:v>
                </c:pt>
                <c:pt idx="3">
                  <c:v>96.47236754416291</c:v>
                </c:pt>
                <c:pt idx="4">
                  <c:v>96.86414091686964</c:v>
                </c:pt>
                <c:pt idx="5" formatCode="General">
                  <c:v>96.92264321873657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purine!$D$56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purine!$D$65:$D$70</c:f>
                <c:numCache>
                  <c:formatCode>General</c:formatCode>
                  <c:ptCount val="6"/>
                  <c:pt idx="0">
                    <c:v>2.76674504988735</c:v>
                  </c:pt>
                  <c:pt idx="1">
                    <c:v>0.973776729848179</c:v>
                  </c:pt>
                  <c:pt idx="2">
                    <c:v>0.284452988820444</c:v>
                  </c:pt>
                  <c:pt idx="3">
                    <c:v>0.845085817979996</c:v>
                  </c:pt>
                  <c:pt idx="4">
                    <c:v>1.466109216137741</c:v>
                  </c:pt>
                  <c:pt idx="5">
                    <c:v>0.616581125059753</c:v>
                  </c:pt>
                </c:numCache>
              </c:numRef>
            </c:plus>
            <c:minus>
              <c:numRef>
                <c:f>purine!$D$65:$D$70</c:f>
                <c:numCache>
                  <c:formatCode>General</c:formatCode>
                  <c:ptCount val="6"/>
                  <c:pt idx="0">
                    <c:v>2.76674504988735</c:v>
                  </c:pt>
                  <c:pt idx="1">
                    <c:v>0.973776729848179</c:v>
                  </c:pt>
                  <c:pt idx="2">
                    <c:v>0.284452988820444</c:v>
                  </c:pt>
                  <c:pt idx="3">
                    <c:v>0.845085817979996</c:v>
                  </c:pt>
                  <c:pt idx="4">
                    <c:v>1.466109216137741</c:v>
                  </c:pt>
                  <c:pt idx="5">
                    <c:v>0.616581125059753</c:v>
                  </c:pt>
                </c:numCache>
              </c:numRef>
            </c:minus>
          </c:errBars>
          <c:xVal>
            <c:numRef>
              <c:f>purine!$B$57:$B$62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purine!$D$57:$D$62</c:f>
              <c:numCache>
                <c:formatCode>0</c:formatCode>
                <c:ptCount val="6"/>
                <c:pt idx="0">
                  <c:v>4.388815380380699</c:v>
                </c:pt>
                <c:pt idx="1">
                  <c:v>3.82266234290803</c:v>
                </c:pt>
                <c:pt idx="2">
                  <c:v>4.015477065399004</c:v>
                </c:pt>
                <c:pt idx="3">
                  <c:v>3.527632455837095</c:v>
                </c:pt>
                <c:pt idx="4">
                  <c:v>3.135859083130341</c:v>
                </c:pt>
                <c:pt idx="5" formatCode="General">
                  <c:v>3.077356781263436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purine!$E$56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purine!$E$65:$E$70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purine!$E$65:$E$70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purine!$B$57:$B$62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purine!$E$57:$E$62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purine!$F$56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purine!$F$65:$F$70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purine!$F$65:$F$70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purine!$B$57:$B$62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purine!$G$33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purine!$G$65:$G$70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purine!$G$65:$G$70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purine!$H$33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purine!$H$43:$H$47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purine!$I$33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purine!$J$33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purine!$K$33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purine!$L$33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purine!$M$33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purine!$N$33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purine!$O$33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purine!$P$33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purine!$Q$33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purine!$R$33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purine!$S$33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828808"/>
        <c:axId val="2073821928"/>
      </c:scatterChart>
      <c:valAx>
        <c:axId val="207382880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73821928"/>
        <c:crosses val="autoZero"/>
        <c:crossBetween val="midCat"/>
      </c:valAx>
      <c:valAx>
        <c:axId val="207382192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738288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purine!$C$33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purine!$C$87:$C$92</c:f>
                <c:numCache>
                  <c:formatCode>General</c:formatCode>
                  <c:ptCount val="6"/>
                  <c:pt idx="0">
                    <c:v>0.873010792671574</c:v>
                  </c:pt>
                  <c:pt idx="1">
                    <c:v>2.222125606188966</c:v>
                  </c:pt>
                  <c:pt idx="2">
                    <c:v>0.336396010562421</c:v>
                  </c:pt>
                  <c:pt idx="3">
                    <c:v>0.542423087666545</c:v>
                  </c:pt>
                  <c:pt idx="4">
                    <c:v>0.34250677286894</c:v>
                  </c:pt>
                  <c:pt idx="5">
                    <c:v>0.407831440265547</c:v>
                  </c:pt>
                </c:numCache>
              </c:numRef>
            </c:plus>
            <c:minus>
              <c:numRef>
                <c:f>purine!$C$87:$C$92</c:f>
                <c:numCache>
                  <c:formatCode>General</c:formatCode>
                  <c:ptCount val="6"/>
                  <c:pt idx="0">
                    <c:v>0.873010792671574</c:v>
                  </c:pt>
                  <c:pt idx="1">
                    <c:v>2.222125606188966</c:v>
                  </c:pt>
                  <c:pt idx="2">
                    <c:v>0.336396010562421</c:v>
                  </c:pt>
                  <c:pt idx="3">
                    <c:v>0.542423087666545</c:v>
                  </c:pt>
                  <c:pt idx="4">
                    <c:v>0.34250677286894</c:v>
                  </c:pt>
                  <c:pt idx="5">
                    <c:v>0.407831440265547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purine!$C$79:$C$84</c:f>
              <c:numCache>
                <c:formatCode>0</c:formatCode>
                <c:ptCount val="6"/>
                <c:pt idx="0">
                  <c:v>96.39335284082273</c:v>
                </c:pt>
                <c:pt idx="1">
                  <c:v>96.26578224773735</c:v>
                </c:pt>
                <c:pt idx="2">
                  <c:v>96.85711032938333</c:v>
                </c:pt>
                <c:pt idx="3">
                  <c:v>95.71133489239748</c:v>
                </c:pt>
                <c:pt idx="4">
                  <c:v>96.9674636362815</c:v>
                </c:pt>
                <c:pt idx="5" formatCode="General">
                  <c:v>97.06056272061421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purine!$D$33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purine!$D$87:$D$92</c:f>
                <c:numCache>
                  <c:formatCode>General</c:formatCode>
                  <c:ptCount val="6"/>
                  <c:pt idx="0">
                    <c:v>0.873010792671578</c:v>
                  </c:pt>
                  <c:pt idx="1">
                    <c:v>2.222125606188955</c:v>
                  </c:pt>
                  <c:pt idx="2">
                    <c:v>0.336396010562424</c:v>
                  </c:pt>
                  <c:pt idx="3">
                    <c:v>0.542423087666545</c:v>
                  </c:pt>
                  <c:pt idx="4">
                    <c:v>0.342506772868948</c:v>
                  </c:pt>
                  <c:pt idx="5">
                    <c:v>0.407831440265541</c:v>
                  </c:pt>
                </c:numCache>
              </c:numRef>
            </c:plus>
            <c:minus>
              <c:numRef>
                <c:f>purine!$D$87:$D$92</c:f>
                <c:numCache>
                  <c:formatCode>General</c:formatCode>
                  <c:ptCount val="6"/>
                  <c:pt idx="0">
                    <c:v>0.873010792671578</c:v>
                  </c:pt>
                  <c:pt idx="1">
                    <c:v>2.222125606188955</c:v>
                  </c:pt>
                  <c:pt idx="2">
                    <c:v>0.336396010562424</c:v>
                  </c:pt>
                  <c:pt idx="3">
                    <c:v>0.542423087666545</c:v>
                  </c:pt>
                  <c:pt idx="4">
                    <c:v>0.342506772868948</c:v>
                  </c:pt>
                  <c:pt idx="5">
                    <c:v>0.407831440265541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purine!$D$79:$D$84</c:f>
              <c:numCache>
                <c:formatCode>0</c:formatCode>
                <c:ptCount val="6"/>
                <c:pt idx="0">
                  <c:v>3.606647159177261</c:v>
                </c:pt>
                <c:pt idx="1">
                  <c:v>3.734217752262664</c:v>
                </c:pt>
                <c:pt idx="2">
                  <c:v>3.142889670616666</c:v>
                </c:pt>
                <c:pt idx="3">
                  <c:v>4.288665107602495</c:v>
                </c:pt>
                <c:pt idx="4">
                  <c:v>3.032536363718507</c:v>
                </c:pt>
                <c:pt idx="5" formatCode="General">
                  <c:v>2.939437279385778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purine!$E$33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purine!$E$87:$E$92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purine!$E$65:$E$70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purine!$E$79:$E$84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purine!$F$33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purine!$F$87:$F$92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purine!$F$87:$F$92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purine!$G$33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purine!$G$87:$G$92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purine!$G$87:$G$92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purine!$H$33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purine!$H$43:$H$47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purine!$I$33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purine!$J$33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purine!$K$33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purine!$L$33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purine!$M$33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purine!$N$33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purine!$O$33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purine!$P$33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purine!$Q$33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purine!$R$33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purine!$S$33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purine!$S$43:$S$47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39976"/>
        <c:axId val="2073631960"/>
      </c:scatterChart>
      <c:valAx>
        <c:axId val="207363997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73631960"/>
        <c:crosses val="autoZero"/>
        <c:crossBetween val="midCat"/>
      </c:valAx>
      <c:valAx>
        <c:axId val="207363196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736399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purine!$A$73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purine!$B$74:$F$74</c:f>
                <c:numCache>
                  <c:formatCode>General</c:formatCode>
                  <c:ptCount val="5"/>
                  <c:pt idx="0">
                    <c:v>0.220911023694624</c:v>
                  </c:pt>
                  <c:pt idx="1">
                    <c:v>0.0227530262772996</c:v>
                  </c:pt>
                  <c:pt idx="2">
                    <c:v>0.100231435495507</c:v>
                  </c:pt>
                  <c:pt idx="3">
                    <c:v>0.124983244911654</c:v>
                  </c:pt>
                  <c:pt idx="4">
                    <c:v>0.0926655566742458</c:v>
                  </c:pt>
                </c:numCache>
              </c:numRef>
            </c:plus>
            <c:minus>
              <c:numRef>
                <c:f>purine!$B$74:$F$74</c:f>
                <c:numCache>
                  <c:formatCode>General</c:formatCode>
                  <c:ptCount val="5"/>
                  <c:pt idx="0">
                    <c:v>0.220911023694624</c:v>
                  </c:pt>
                  <c:pt idx="1">
                    <c:v>0.0227530262772996</c:v>
                  </c:pt>
                  <c:pt idx="2">
                    <c:v>0.100231435495507</c:v>
                  </c:pt>
                  <c:pt idx="3">
                    <c:v>0.124983244911654</c:v>
                  </c:pt>
                  <c:pt idx="4">
                    <c:v>0.0926655566742458</c:v>
                  </c:pt>
                </c:numCache>
              </c:numRef>
            </c:minus>
          </c:errBars>
          <c:cat>
            <c:strRef>
              <c:f>purine!$B$50:$F$50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purine!$B$73:$F$73</c:f>
              <c:numCache>
                <c:formatCode>General</c:formatCode>
                <c:ptCount val="5"/>
                <c:pt idx="0">
                  <c:v>0.99685961630566</c:v>
                </c:pt>
                <c:pt idx="1">
                  <c:v>1.095171138104197</c:v>
                </c:pt>
                <c:pt idx="2">
                  <c:v>1.040353154753897</c:v>
                </c:pt>
                <c:pt idx="3" formatCode="0.00E+00">
                  <c:v>0.783053808664672</c:v>
                </c:pt>
                <c:pt idx="4">
                  <c:v>0.760593745667783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966296"/>
        <c:axId val="2073970344"/>
      </c:barChart>
      <c:catAx>
        <c:axId val="2073966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073970344"/>
        <c:crosses val="autoZero"/>
        <c:auto val="1"/>
        <c:lblAlgn val="ctr"/>
        <c:lblOffset val="0"/>
        <c:noMultiLvlLbl val="0"/>
      </c:catAx>
      <c:valAx>
        <c:axId val="2073970344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73966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purine!$A$51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purine!$B$96:$F$96</c:f>
                <c:numCache>
                  <c:formatCode>General</c:formatCode>
                  <c:ptCount val="5"/>
                  <c:pt idx="0">
                    <c:v>0.159162932503634</c:v>
                  </c:pt>
                  <c:pt idx="1">
                    <c:v>0.284071636107632</c:v>
                  </c:pt>
                  <c:pt idx="2">
                    <c:v>0.107056955678977</c:v>
                  </c:pt>
                  <c:pt idx="3">
                    <c:v>0.0997728947923295</c:v>
                  </c:pt>
                  <c:pt idx="4">
                    <c:v>0.255763669970412</c:v>
                  </c:pt>
                </c:numCache>
              </c:numRef>
            </c:plus>
            <c:minus>
              <c:numRef>
                <c:f>purine!$B$96:$F$96</c:f>
                <c:numCache>
                  <c:formatCode>General</c:formatCode>
                  <c:ptCount val="5"/>
                  <c:pt idx="0">
                    <c:v>0.159162932503634</c:v>
                  </c:pt>
                  <c:pt idx="1">
                    <c:v>0.284071636107632</c:v>
                  </c:pt>
                  <c:pt idx="2">
                    <c:v>0.107056955678977</c:v>
                  </c:pt>
                  <c:pt idx="3">
                    <c:v>0.0997728947923295</c:v>
                  </c:pt>
                  <c:pt idx="4">
                    <c:v>0.255763669970412</c:v>
                  </c:pt>
                </c:numCache>
              </c:numRef>
            </c:minus>
          </c:errBars>
          <c:cat>
            <c:strRef>
              <c:f>purine!$B$50:$F$50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purine!$B$95:$F$95</c:f>
              <c:numCache>
                <c:formatCode>General</c:formatCode>
                <c:ptCount val="5"/>
                <c:pt idx="0">
                  <c:v>1.009466046680991</c:v>
                </c:pt>
                <c:pt idx="1">
                  <c:v>1.07612348170314</c:v>
                </c:pt>
                <c:pt idx="2">
                  <c:v>0.900681592173366</c:v>
                </c:pt>
                <c:pt idx="3">
                  <c:v>0.74386701537515</c:v>
                </c:pt>
                <c:pt idx="4" formatCode="0.00E+00">
                  <c:v>0.899038093344287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552184"/>
        <c:axId val="2073547896"/>
      </c:barChart>
      <c:catAx>
        <c:axId val="207355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073547896"/>
        <c:crosses val="autoZero"/>
        <c:auto val="1"/>
        <c:lblAlgn val="ctr"/>
        <c:lblOffset val="0"/>
        <c:noMultiLvlLbl val="0"/>
      </c:catAx>
      <c:valAx>
        <c:axId val="2073547896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735521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glutamate!$C$33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glutamate!$C$43:$C$47</c:f>
                <c:numCache>
                  <c:formatCode>General</c:formatCode>
                  <c:ptCount val="5"/>
                  <c:pt idx="0">
                    <c:v>2.149425449205104</c:v>
                  </c:pt>
                  <c:pt idx="1">
                    <c:v>3.199587465049402</c:v>
                  </c:pt>
                  <c:pt idx="2">
                    <c:v>1.34640990640046</c:v>
                  </c:pt>
                  <c:pt idx="3">
                    <c:v>1.89071963491523</c:v>
                  </c:pt>
                  <c:pt idx="4">
                    <c:v>3.794850551507201</c:v>
                  </c:pt>
                </c:numCache>
              </c:numRef>
            </c:plus>
            <c:minus>
              <c:numRef>
                <c:f>glutamate!$C$43:$C$47</c:f>
                <c:numCache>
                  <c:formatCode>General</c:formatCode>
                  <c:ptCount val="5"/>
                  <c:pt idx="0">
                    <c:v>2.149425449205104</c:v>
                  </c:pt>
                  <c:pt idx="1">
                    <c:v>3.199587465049402</c:v>
                  </c:pt>
                  <c:pt idx="2">
                    <c:v>1.34640990640046</c:v>
                  </c:pt>
                  <c:pt idx="3">
                    <c:v>1.89071963491523</c:v>
                  </c:pt>
                  <c:pt idx="4">
                    <c:v>3.794850551507201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glutamate!$C$57:$C$62</c:f>
              <c:numCache>
                <c:formatCode>0</c:formatCode>
                <c:ptCount val="6"/>
                <c:pt idx="0">
                  <c:v>95.29839000045835</c:v>
                </c:pt>
                <c:pt idx="1">
                  <c:v>75.07984210198633</c:v>
                </c:pt>
                <c:pt idx="2">
                  <c:v>50.73112548169642</c:v>
                </c:pt>
                <c:pt idx="3">
                  <c:v>40.51296541478742</c:v>
                </c:pt>
                <c:pt idx="4">
                  <c:v>35.84586289962377</c:v>
                </c:pt>
                <c:pt idx="5" formatCode="General">
                  <c:v>24.85952764482805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glutamate!$V$33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glutamate!$V$41:$V$45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glutamate!$V$57:$V$62</c:f>
              <c:numCache>
                <c:formatCode>0</c:formatCode>
                <c:ptCount val="6"/>
                <c:pt idx="0">
                  <c:v>4.701609999541638</c:v>
                </c:pt>
                <c:pt idx="1">
                  <c:v>24.92015789801368</c:v>
                </c:pt>
                <c:pt idx="2">
                  <c:v>49.26887451830356</c:v>
                </c:pt>
                <c:pt idx="3">
                  <c:v>59.4870345852126</c:v>
                </c:pt>
                <c:pt idx="4">
                  <c:v>64.15413710037625</c:v>
                </c:pt>
                <c:pt idx="5">
                  <c:v>75.14047235517197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96744"/>
        <c:axId val="1763767496"/>
      </c:scatterChart>
      <c:valAx>
        <c:axId val="212839674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63767496"/>
        <c:crosses val="autoZero"/>
        <c:crossBetween val="midCat"/>
      </c:valAx>
      <c:valAx>
        <c:axId val="176376749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283967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purine!$C$33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purine!$C$43:$C$47</c:f>
                <c:numCache>
                  <c:formatCode>General</c:formatCode>
                  <c:ptCount val="5"/>
                  <c:pt idx="0">
                    <c:v>0.691042615521491</c:v>
                  </c:pt>
                  <c:pt idx="1">
                    <c:v>0.900895187659564</c:v>
                  </c:pt>
                  <c:pt idx="2">
                    <c:v>1.185619592195835</c:v>
                  </c:pt>
                  <c:pt idx="3">
                    <c:v>0.52966231489894</c:v>
                  </c:pt>
                  <c:pt idx="4">
                    <c:v>3.84793274468757</c:v>
                  </c:pt>
                </c:numCache>
              </c:numRef>
            </c:plus>
            <c:minus>
              <c:numRef>
                <c:f>purine!$C$43:$C$47</c:f>
                <c:numCache>
                  <c:formatCode>General</c:formatCode>
                  <c:ptCount val="5"/>
                  <c:pt idx="0">
                    <c:v>0.691042615521491</c:v>
                  </c:pt>
                  <c:pt idx="1">
                    <c:v>0.900895187659564</c:v>
                  </c:pt>
                  <c:pt idx="2">
                    <c:v>1.185619592195835</c:v>
                  </c:pt>
                  <c:pt idx="3">
                    <c:v>0.52966231489894</c:v>
                  </c:pt>
                  <c:pt idx="4">
                    <c:v>3.84793274468757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purine!$C$57:$C$62</c:f>
              <c:numCache>
                <c:formatCode>0</c:formatCode>
                <c:ptCount val="6"/>
                <c:pt idx="0">
                  <c:v>95.6111846196193</c:v>
                </c:pt>
                <c:pt idx="1">
                  <c:v>96.17733765709197</c:v>
                </c:pt>
                <c:pt idx="2">
                  <c:v>95.984522934601</c:v>
                </c:pt>
                <c:pt idx="3">
                  <c:v>96.47236754416291</c:v>
                </c:pt>
                <c:pt idx="4">
                  <c:v>96.86414091686964</c:v>
                </c:pt>
                <c:pt idx="5" formatCode="General">
                  <c:v>96.92264321873657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purine!$V$33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purine!$V$41:$V$45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purine!$V$57:$V$62</c:f>
              <c:numCache>
                <c:formatCode>0</c:formatCode>
                <c:ptCount val="6"/>
                <c:pt idx="0">
                  <c:v>4.388815380380699</c:v>
                </c:pt>
                <c:pt idx="1">
                  <c:v>3.82266234290803</c:v>
                </c:pt>
                <c:pt idx="2">
                  <c:v>4.015477065399004</c:v>
                </c:pt>
                <c:pt idx="3">
                  <c:v>3.527632455837095</c:v>
                </c:pt>
                <c:pt idx="4">
                  <c:v>3.135859083130341</c:v>
                </c:pt>
                <c:pt idx="5">
                  <c:v>3.077356781263436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71800"/>
        <c:axId val="2073363912"/>
      </c:scatterChart>
      <c:valAx>
        <c:axId val="207337180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73363912"/>
        <c:crosses val="autoZero"/>
        <c:crossBetween val="midCat"/>
      </c:valAx>
      <c:valAx>
        <c:axId val="207336391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733718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purine!$C$33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purine!$C$43:$C$47</c:f>
                <c:numCache>
                  <c:formatCode>General</c:formatCode>
                  <c:ptCount val="5"/>
                  <c:pt idx="0">
                    <c:v>0.691042615521491</c:v>
                  </c:pt>
                  <c:pt idx="1">
                    <c:v>0.900895187659564</c:v>
                  </c:pt>
                  <c:pt idx="2">
                    <c:v>1.185619592195835</c:v>
                  </c:pt>
                  <c:pt idx="3">
                    <c:v>0.52966231489894</c:v>
                  </c:pt>
                  <c:pt idx="4">
                    <c:v>3.84793274468757</c:v>
                  </c:pt>
                </c:numCache>
              </c:numRef>
            </c:plus>
            <c:minus>
              <c:numRef>
                <c:f>purine!$C$43:$C$47</c:f>
                <c:numCache>
                  <c:formatCode>General</c:formatCode>
                  <c:ptCount val="5"/>
                  <c:pt idx="0">
                    <c:v>0.691042615521491</c:v>
                  </c:pt>
                  <c:pt idx="1">
                    <c:v>0.900895187659564</c:v>
                  </c:pt>
                  <c:pt idx="2">
                    <c:v>1.185619592195835</c:v>
                  </c:pt>
                  <c:pt idx="3">
                    <c:v>0.52966231489894</c:v>
                  </c:pt>
                  <c:pt idx="4">
                    <c:v>3.84793274468757</c:v>
                  </c:pt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purine!$C$79:$C$84</c:f>
              <c:numCache>
                <c:formatCode>0</c:formatCode>
                <c:ptCount val="6"/>
                <c:pt idx="0">
                  <c:v>96.39335284082273</c:v>
                </c:pt>
                <c:pt idx="1">
                  <c:v>96.26578224773735</c:v>
                </c:pt>
                <c:pt idx="2">
                  <c:v>96.85711032938333</c:v>
                </c:pt>
                <c:pt idx="3">
                  <c:v>95.71133489239748</c:v>
                </c:pt>
                <c:pt idx="4">
                  <c:v>96.9674636362815</c:v>
                </c:pt>
                <c:pt idx="5" formatCode="General">
                  <c:v>97.06056272061421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purine!$V$33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purine!$V$41:$V$45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purine!$V$41:$V$45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purine!$B$34:$B$39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purine!$V$79:$V$84</c:f>
              <c:numCache>
                <c:formatCode>0</c:formatCode>
                <c:ptCount val="6"/>
                <c:pt idx="0">
                  <c:v>3.606647159177261</c:v>
                </c:pt>
                <c:pt idx="1">
                  <c:v>3.734217752262664</c:v>
                </c:pt>
                <c:pt idx="2">
                  <c:v>3.142889670616666</c:v>
                </c:pt>
                <c:pt idx="3">
                  <c:v>4.288665107602495</c:v>
                </c:pt>
                <c:pt idx="4">
                  <c:v>3.032536363718507</c:v>
                </c:pt>
                <c:pt idx="5">
                  <c:v>2.939437279385778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17208"/>
        <c:axId val="2073308456"/>
      </c:scatterChart>
      <c:valAx>
        <c:axId val="207331720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73308456"/>
        <c:crosses val="autoZero"/>
        <c:crossBetween val="midCat"/>
      </c:valAx>
      <c:valAx>
        <c:axId val="207330845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733172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'NADP+'!$C$33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'NADP+'!$C$43:$C$48</c:f>
                <c:numCache>
                  <c:formatCode>General</c:formatCode>
                  <c:ptCount val="6"/>
                  <c:pt idx="0">
                    <c:v>13.60039111533161</c:v>
                  </c:pt>
                  <c:pt idx="1">
                    <c:v>1.56418236946592</c:v>
                  </c:pt>
                  <c:pt idx="2">
                    <c:v>4.832458417019076</c:v>
                  </c:pt>
                  <c:pt idx="3">
                    <c:v>6.168591111061617</c:v>
                  </c:pt>
                  <c:pt idx="4">
                    <c:v>2.134900014143959</c:v>
                  </c:pt>
                  <c:pt idx="5">
                    <c:v>4.789769141153985</c:v>
                  </c:pt>
                </c:numCache>
              </c:numRef>
            </c:plus>
            <c:minus>
              <c:numRef>
                <c:f>'NADP+'!$C$43:$C$48</c:f>
                <c:numCache>
                  <c:formatCode>General</c:formatCode>
                  <c:ptCount val="6"/>
                  <c:pt idx="0">
                    <c:v>13.60039111533161</c:v>
                  </c:pt>
                  <c:pt idx="1">
                    <c:v>1.56418236946592</c:v>
                  </c:pt>
                  <c:pt idx="2">
                    <c:v>4.832458417019076</c:v>
                  </c:pt>
                  <c:pt idx="3">
                    <c:v>6.168591111061617</c:v>
                  </c:pt>
                  <c:pt idx="4">
                    <c:v>2.134900014143959</c:v>
                  </c:pt>
                  <c:pt idx="5">
                    <c:v>4.789769141153985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'NADP+'!$C$34:$C$39</c:f>
              <c:numCache>
                <c:formatCode>0</c:formatCode>
                <c:ptCount val="6"/>
                <c:pt idx="0">
                  <c:v>90.34975911079053</c:v>
                </c:pt>
                <c:pt idx="1">
                  <c:v>90.15993970381589</c:v>
                </c:pt>
                <c:pt idx="2">
                  <c:v>88.40866855634918</c:v>
                </c:pt>
                <c:pt idx="3">
                  <c:v>89.07952067922181</c:v>
                </c:pt>
                <c:pt idx="4">
                  <c:v>90.68760709865499</c:v>
                </c:pt>
                <c:pt idx="5" formatCode="General">
                  <c:v>86.76400730094483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'NADP+'!$D$33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'NADP+'!$D$43:$D$48</c:f>
                <c:numCache>
                  <c:formatCode>General</c:formatCode>
                  <c:ptCount val="6"/>
                  <c:pt idx="0">
                    <c:v>13.6003911153316</c:v>
                  </c:pt>
                  <c:pt idx="1">
                    <c:v>1.564182369465908</c:v>
                  </c:pt>
                  <c:pt idx="2">
                    <c:v>4.832458417019079</c:v>
                  </c:pt>
                  <c:pt idx="3">
                    <c:v>6.168591111061617</c:v>
                  </c:pt>
                  <c:pt idx="4">
                    <c:v>2.134900014143964</c:v>
                  </c:pt>
                  <c:pt idx="5">
                    <c:v>4.78976914115399</c:v>
                  </c:pt>
                </c:numCache>
              </c:numRef>
            </c:plus>
            <c:minus>
              <c:numRef>
                <c:f>'NADP+'!$D$43:$D$48</c:f>
                <c:numCache>
                  <c:formatCode>General</c:formatCode>
                  <c:ptCount val="6"/>
                  <c:pt idx="0">
                    <c:v>13.6003911153316</c:v>
                  </c:pt>
                  <c:pt idx="1">
                    <c:v>1.564182369465908</c:v>
                  </c:pt>
                  <c:pt idx="2">
                    <c:v>4.832458417019079</c:v>
                  </c:pt>
                  <c:pt idx="3">
                    <c:v>6.168591111061617</c:v>
                  </c:pt>
                  <c:pt idx="4">
                    <c:v>2.134900014143964</c:v>
                  </c:pt>
                  <c:pt idx="5">
                    <c:v>4.78976914115399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'NADP+'!$D$34:$D$39</c:f>
              <c:numCache>
                <c:formatCode>0</c:formatCode>
                <c:ptCount val="6"/>
                <c:pt idx="0">
                  <c:v>9.650240889209465</c:v>
                </c:pt>
                <c:pt idx="1">
                  <c:v>9.840060296184112</c:v>
                </c:pt>
                <c:pt idx="2">
                  <c:v>11.59133144365082</c:v>
                </c:pt>
                <c:pt idx="3">
                  <c:v>10.9204793207782</c:v>
                </c:pt>
                <c:pt idx="4">
                  <c:v>9.312392901345017</c:v>
                </c:pt>
                <c:pt idx="5" formatCode="General">
                  <c:v>13.23599269905517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'NADP+'!$E$33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'NADP+'!$E$43:$E$48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'NADP+'!$E$43:$E$48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'NADP+'!$E$34:$E$39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'NADP+'!$F$33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'NADP+'!$F$43:$F$48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'NADP+'!$F$43:$F$48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'NADP+'!$G$33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'NADP+'!$G$43:$G$48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'NADP+'!$G$43:$G$48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'NADP+'!$H$33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'NADP+'!$H$43:$H$47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'NADP+'!$I$33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'NADP+'!$J$33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'NADP+'!$K$33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'NADP+'!$L$33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'NADP+'!$M$33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'NADP+'!$N$33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'NADP+'!$O$33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'NADP+'!$P$33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'NADP+'!$Q$33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'NADP+'!$R$33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'NADP+'!$S$33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744568"/>
        <c:axId val="2045746344"/>
      </c:scatterChart>
      <c:valAx>
        <c:axId val="204574456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746344"/>
        <c:crosses val="autoZero"/>
        <c:crossBetween val="midCat"/>
      </c:valAx>
      <c:valAx>
        <c:axId val="204574634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457445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'NADP+'!$A$51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'NADP+'!$B$52:$F$52</c:f>
                <c:numCache>
                  <c:formatCode>General</c:formatCode>
                  <c:ptCount val="5"/>
                  <c:pt idx="0">
                    <c:v>0.267614287617488</c:v>
                  </c:pt>
                  <c:pt idx="1">
                    <c:v>0.609508233029974</c:v>
                  </c:pt>
                  <c:pt idx="2">
                    <c:v>0.73164838981997</c:v>
                  </c:pt>
                  <c:pt idx="3">
                    <c:v>0.615210398062695</c:v>
                  </c:pt>
                  <c:pt idx="4">
                    <c:v>0.943715904547678</c:v>
                  </c:pt>
                </c:numCache>
              </c:numRef>
            </c:plus>
            <c:minus>
              <c:numRef>
                <c:f>'NADP+'!$B$52:$F$52</c:f>
                <c:numCache>
                  <c:formatCode>General</c:formatCode>
                  <c:ptCount val="5"/>
                  <c:pt idx="0">
                    <c:v>0.267614287617488</c:v>
                  </c:pt>
                  <c:pt idx="1">
                    <c:v>0.609508233029974</c:v>
                  </c:pt>
                  <c:pt idx="2">
                    <c:v>0.73164838981997</c:v>
                  </c:pt>
                  <c:pt idx="3">
                    <c:v>0.615210398062695</c:v>
                  </c:pt>
                  <c:pt idx="4">
                    <c:v>0.943715904547678</c:v>
                  </c:pt>
                </c:numCache>
              </c:numRef>
            </c:minus>
          </c:errBars>
          <c:cat>
            <c:strRef>
              <c:f>'NADP+'!$B$50:$F$50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'NADP+'!$B$51:$F$51</c:f>
              <c:numCache>
                <c:formatCode>General</c:formatCode>
                <c:ptCount val="5"/>
                <c:pt idx="0">
                  <c:v>0.396319836495064</c:v>
                </c:pt>
                <c:pt idx="1">
                  <c:v>0.425054625556342</c:v>
                </c:pt>
                <c:pt idx="2">
                  <c:v>1.128628540566272</c:v>
                </c:pt>
                <c:pt idx="3">
                  <c:v>1.239828602002705</c:v>
                </c:pt>
                <c:pt idx="4">
                  <c:v>0.873309378179511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078152"/>
        <c:axId val="2028887496"/>
      </c:barChart>
      <c:catAx>
        <c:axId val="176007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028887496"/>
        <c:crosses val="autoZero"/>
        <c:auto val="1"/>
        <c:lblAlgn val="ctr"/>
        <c:lblOffset val="0"/>
        <c:noMultiLvlLbl val="0"/>
      </c:catAx>
      <c:valAx>
        <c:axId val="2028887496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60078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'NADP+'!$C$33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'NADP+'!$C$43:$C$47</c:f>
                <c:numCache>
                  <c:formatCode>General</c:formatCode>
                  <c:ptCount val="5"/>
                  <c:pt idx="0">
                    <c:v>13.60039111533161</c:v>
                  </c:pt>
                  <c:pt idx="1">
                    <c:v>1.56418236946592</c:v>
                  </c:pt>
                  <c:pt idx="2">
                    <c:v>4.832458417019076</c:v>
                  </c:pt>
                  <c:pt idx="3">
                    <c:v>6.168591111061617</c:v>
                  </c:pt>
                  <c:pt idx="4">
                    <c:v>2.134900014143959</c:v>
                  </c:pt>
                </c:numCache>
              </c:numRef>
            </c:plus>
            <c:minus>
              <c:numRef>
                <c:f>'NADP+'!$C$43:$C$47</c:f>
                <c:numCache>
                  <c:formatCode>General</c:formatCode>
                  <c:ptCount val="5"/>
                  <c:pt idx="0">
                    <c:v>13.60039111533161</c:v>
                  </c:pt>
                  <c:pt idx="1">
                    <c:v>1.56418236946592</c:v>
                  </c:pt>
                  <c:pt idx="2">
                    <c:v>4.832458417019076</c:v>
                  </c:pt>
                  <c:pt idx="3">
                    <c:v>6.168591111061617</c:v>
                  </c:pt>
                  <c:pt idx="4">
                    <c:v>2.134900014143959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'NADP+'!$C$34:$C$39</c:f>
              <c:numCache>
                <c:formatCode>0</c:formatCode>
                <c:ptCount val="6"/>
                <c:pt idx="0">
                  <c:v>90.34975911079053</c:v>
                </c:pt>
                <c:pt idx="1">
                  <c:v>90.15993970381589</c:v>
                </c:pt>
                <c:pt idx="2">
                  <c:v>88.40866855634918</c:v>
                </c:pt>
                <c:pt idx="3">
                  <c:v>89.07952067922181</c:v>
                </c:pt>
                <c:pt idx="4">
                  <c:v>90.68760709865499</c:v>
                </c:pt>
                <c:pt idx="5" formatCode="General">
                  <c:v>86.76400730094483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'NADP+'!$V$33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'NADP+'!$V$41:$V$45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'NADP+'!$V$34:$V$39</c:f>
              <c:numCache>
                <c:formatCode>0</c:formatCode>
                <c:ptCount val="6"/>
                <c:pt idx="0">
                  <c:v>9.650240889209465</c:v>
                </c:pt>
                <c:pt idx="1">
                  <c:v>9.840060296184112</c:v>
                </c:pt>
                <c:pt idx="2">
                  <c:v>11.59133144365082</c:v>
                </c:pt>
                <c:pt idx="3">
                  <c:v>10.9204793207782</c:v>
                </c:pt>
                <c:pt idx="4">
                  <c:v>9.312392901345017</c:v>
                </c:pt>
                <c:pt idx="5">
                  <c:v>13.23599269905517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735176"/>
        <c:axId val="2045740760"/>
      </c:scatterChart>
      <c:valAx>
        <c:axId val="204573517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740760"/>
        <c:crosses val="autoZero"/>
        <c:crossBetween val="midCat"/>
      </c:valAx>
      <c:valAx>
        <c:axId val="204574076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457351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'NADP+'!$C$56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'NADP+'!$C$65:$C$70</c:f>
                <c:numCache>
                  <c:formatCode>General</c:formatCode>
                  <c:ptCount val="6"/>
                  <c:pt idx="0">
                    <c:v>4.124570002995648</c:v>
                  </c:pt>
                  <c:pt idx="1">
                    <c:v>0.0</c:v>
                  </c:pt>
                  <c:pt idx="2">
                    <c:v>4.482391123082948</c:v>
                  </c:pt>
                  <c:pt idx="3">
                    <c:v>2.081445174199529</c:v>
                  </c:pt>
                  <c:pt idx="4">
                    <c:v>2.312205166670416</c:v>
                  </c:pt>
                  <c:pt idx="5">
                    <c:v>3.003829476489098</c:v>
                  </c:pt>
                </c:numCache>
              </c:numRef>
            </c:plus>
            <c:minus>
              <c:numRef>
                <c:f>'NADP+'!$C$65:$C$70</c:f>
                <c:numCache>
                  <c:formatCode>General</c:formatCode>
                  <c:ptCount val="6"/>
                  <c:pt idx="0">
                    <c:v>4.124570002995648</c:v>
                  </c:pt>
                  <c:pt idx="1">
                    <c:v>0.0</c:v>
                  </c:pt>
                  <c:pt idx="2">
                    <c:v>4.482391123082948</c:v>
                  </c:pt>
                  <c:pt idx="3">
                    <c:v>2.081445174199529</c:v>
                  </c:pt>
                  <c:pt idx="4">
                    <c:v>2.312205166670416</c:v>
                  </c:pt>
                  <c:pt idx="5">
                    <c:v>3.003829476489098</c:v>
                  </c:pt>
                </c:numCache>
              </c:numRef>
            </c:minus>
          </c:errBars>
          <c:xVal>
            <c:numRef>
              <c:f>'NADP+'!$B$57:$B$62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'NADP+'!$C$57:$C$62</c:f>
              <c:numCache>
                <c:formatCode>0</c:formatCode>
                <c:ptCount val="6"/>
                <c:pt idx="0">
                  <c:v>95.10001719351958</c:v>
                </c:pt>
                <c:pt idx="1">
                  <c:v>100.0</c:v>
                </c:pt>
                <c:pt idx="2">
                  <c:v>95.61683647033871</c:v>
                </c:pt>
                <c:pt idx="3">
                  <c:v>94.39555220778641</c:v>
                </c:pt>
                <c:pt idx="4">
                  <c:v>96.10217741365251</c:v>
                </c:pt>
                <c:pt idx="5" formatCode="General">
                  <c:v>98.27594307271744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'NADP+'!$D$56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'NADP+'!$D$65:$D$70</c:f>
                <c:numCache>
                  <c:formatCode>General</c:formatCode>
                  <c:ptCount val="6"/>
                  <c:pt idx="0">
                    <c:v>4.124570002995649</c:v>
                  </c:pt>
                  <c:pt idx="1">
                    <c:v>0.0</c:v>
                  </c:pt>
                  <c:pt idx="2">
                    <c:v>4.482391123082948</c:v>
                  </c:pt>
                  <c:pt idx="3">
                    <c:v>2.08144517419954</c:v>
                  </c:pt>
                  <c:pt idx="4">
                    <c:v>2.312205166670413</c:v>
                  </c:pt>
                  <c:pt idx="5">
                    <c:v>3.003829476489088</c:v>
                  </c:pt>
                </c:numCache>
              </c:numRef>
            </c:plus>
            <c:minus>
              <c:numRef>
                <c:f>'NADP+'!$D$65:$D$70</c:f>
                <c:numCache>
                  <c:formatCode>General</c:formatCode>
                  <c:ptCount val="6"/>
                  <c:pt idx="0">
                    <c:v>4.124570002995649</c:v>
                  </c:pt>
                  <c:pt idx="1">
                    <c:v>0.0</c:v>
                  </c:pt>
                  <c:pt idx="2">
                    <c:v>4.482391123082948</c:v>
                  </c:pt>
                  <c:pt idx="3">
                    <c:v>2.08144517419954</c:v>
                  </c:pt>
                  <c:pt idx="4">
                    <c:v>2.312205166670413</c:v>
                  </c:pt>
                  <c:pt idx="5">
                    <c:v>3.003829476489088</c:v>
                  </c:pt>
                </c:numCache>
              </c:numRef>
            </c:minus>
          </c:errBars>
          <c:xVal>
            <c:numRef>
              <c:f>'NADP+'!$B$57:$B$62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'NADP+'!$D$57:$D$62</c:f>
              <c:numCache>
                <c:formatCode>0</c:formatCode>
                <c:ptCount val="6"/>
                <c:pt idx="0">
                  <c:v>4.899982806480412</c:v>
                </c:pt>
                <c:pt idx="1">
                  <c:v>0.0</c:v>
                </c:pt>
                <c:pt idx="2">
                  <c:v>4.383163529661273</c:v>
                </c:pt>
                <c:pt idx="3">
                  <c:v>5.60444779221358</c:v>
                </c:pt>
                <c:pt idx="4">
                  <c:v>3.897822586347472</c:v>
                </c:pt>
                <c:pt idx="5" formatCode="General">
                  <c:v>1.72405692728255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'NADP+'!$E$56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'NADP+'!$E$65:$E$70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'NADP+'!$E$65:$E$70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'NADP+'!$B$57:$B$62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'NADP+'!$E$57:$E$62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'NADP+'!$F$56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'NADP+'!$F$65:$F$70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'NADP+'!$F$65:$F$70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'NADP+'!$B$57:$B$62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'NADP+'!$G$33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'NADP+'!$G$65:$G$70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'NADP+'!$G$65:$G$70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'NADP+'!$H$33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'NADP+'!$H$43:$H$47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'NADP+'!$I$33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'NADP+'!$J$33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'NADP+'!$K$33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'NADP+'!$L$33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'NADP+'!$M$33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'NADP+'!$N$33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'NADP+'!$O$33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'NADP+'!$P$33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'NADP+'!$Q$33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'NADP+'!$R$33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'NADP+'!$S$33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547064"/>
        <c:axId val="2045552712"/>
      </c:scatterChart>
      <c:valAx>
        <c:axId val="204554706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552712"/>
        <c:crosses val="autoZero"/>
        <c:crossBetween val="midCat"/>
      </c:valAx>
      <c:valAx>
        <c:axId val="204555271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455470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'NADP+'!$C$33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'NADP+'!$C$87:$C$92</c:f>
                <c:numCache>
                  <c:formatCode>General</c:formatCode>
                  <c:ptCount val="6"/>
                  <c:pt idx="0">
                    <c:v>4.944731768332953</c:v>
                  </c:pt>
                  <c:pt idx="1">
                    <c:v>9.571893810275597</c:v>
                  </c:pt>
                  <c:pt idx="2">
                    <c:v>0.0</c:v>
                  </c:pt>
                  <c:pt idx="3">
                    <c:v>2.929837897564342</c:v>
                  </c:pt>
                  <c:pt idx="4">
                    <c:v>2.167019064719073</c:v>
                  </c:pt>
                  <c:pt idx="5">
                    <c:v>0.0</c:v>
                  </c:pt>
                </c:numCache>
              </c:numRef>
            </c:plus>
            <c:minus>
              <c:numRef>
                <c:f>'NADP+'!$C$87:$C$92</c:f>
                <c:numCache>
                  <c:formatCode>General</c:formatCode>
                  <c:ptCount val="6"/>
                  <c:pt idx="0">
                    <c:v>4.944731768332953</c:v>
                  </c:pt>
                  <c:pt idx="1">
                    <c:v>9.571893810275597</c:v>
                  </c:pt>
                  <c:pt idx="2">
                    <c:v>0.0</c:v>
                  </c:pt>
                  <c:pt idx="3">
                    <c:v>2.929837897564342</c:v>
                  </c:pt>
                  <c:pt idx="4">
                    <c:v>2.167019064719073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'NADP+'!$C$79:$C$84</c:f>
              <c:numCache>
                <c:formatCode>0</c:formatCode>
                <c:ptCount val="6"/>
                <c:pt idx="0">
                  <c:v>94.5135264079907</c:v>
                </c:pt>
                <c:pt idx="1">
                  <c:v>95.05434918058303</c:v>
                </c:pt>
                <c:pt idx="2">
                  <c:v>100.0</c:v>
                </c:pt>
                <c:pt idx="3">
                  <c:v>96.01801626524193</c:v>
                </c:pt>
                <c:pt idx="4">
                  <c:v>98.30973845465716</c:v>
                </c:pt>
                <c:pt idx="5" formatCode="General">
                  <c:v>100.0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'NADP+'!$D$33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'NADP+'!$D$87:$D$92</c:f>
                <c:numCache>
                  <c:formatCode>General</c:formatCode>
                  <c:ptCount val="6"/>
                  <c:pt idx="0">
                    <c:v>4.94473176833295</c:v>
                  </c:pt>
                  <c:pt idx="1">
                    <c:v>9.571893810275604</c:v>
                  </c:pt>
                  <c:pt idx="2">
                    <c:v>0.0</c:v>
                  </c:pt>
                  <c:pt idx="3">
                    <c:v>2.929837897564336</c:v>
                  </c:pt>
                  <c:pt idx="4">
                    <c:v>2.167019064719071</c:v>
                  </c:pt>
                  <c:pt idx="5">
                    <c:v>0.0</c:v>
                  </c:pt>
                </c:numCache>
              </c:numRef>
            </c:plus>
            <c:minus>
              <c:numRef>
                <c:f>'NADP+'!$D$87:$D$92</c:f>
                <c:numCache>
                  <c:formatCode>General</c:formatCode>
                  <c:ptCount val="6"/>
                  <c:pt idx="0">
                    <c:v>4.94473176833295</c:v>
                  </c:pt>
                  <c:pt idx="1">
                    <c:v>9.571893810275604</c:v>
                  </c:pt>
                  <c:pt idx="2">
                    <c:v>0.0</c:v>
                  </c:pt>
                  <c:pt idx="3">
                    <c:v>2.929837897564336</c:v>
                  </c:pt>
                  <c:pt idx="4">
                    <c:v>2.167019064719071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'NADP+'!$D$79:$D$84</c:f>
              <c:numCache>
                <c:formatCode>0</c:formatCode>
                <c:ptCount val="6"/>
                <c:pt idx="0">
                  <c:v>5.486473592009275</c:v>
                </c:pt>
                <c:pt idx="1">
                  <c:v>4.945650819416968</c:v>
                </c:pt>
                <c:pt idx="2">
                  <c:v>0.0</c:v>
                </c:pt>
                <c:pt idx="3">
                  <c:v>3.981983734758073</c:v>
                </c:pt>
                <c:pt idx="4">
                  <c:v>1.690261545342845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'NADP+'!$E$33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'NADP+'!$E$87:$E$92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'NADP+'!$E$65:$E$70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'NADP+'!$E$79:$E$84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'NADP+'!$F$33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'NADP+'!$F$87:$F$92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'NADP+'!$F$87:$F$92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'NADP+'!$G$33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'NADP+'!$G$87:$G$92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'NADP+'!$G$87:$G$92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'NADP+'!$H$33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'NADP+'!$H$43:$H$47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'NADP+'!$I$33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'NADP+'!$J$33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'NADP+'!$K$33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'NADP+'!$L$33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'NADP+'!$M$33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'NADP+'!$N$33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'NADP+'!$O$33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'NADP+'!$P$33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'NADP+'!$Q$33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'NADP+'!$R$33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'NADP+'!$S$33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'NADP+'!$S$43:$S$47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951720"/>
        <c:axId val="2044957368"/>
      </c:scatterChart>
      <c:valAx>
        <c:axId val="204495172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4957368"/>
        <c:crosses val="autoZero"/>
        <c:crossBetween val="midCat"/>
      </c:valAx>
      <c:valAx>
        <c:axId val="204495736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449517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'NADP+'!$A$73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'NADP+'!$B$74:$F$74</c:f>
                <c:numCache>
                  <c:formatCode>General</c:formatCode>
                  <c:ptCount val="5"/>
                  <c:pt idx="0">
                    <c:v>0.572298173019382</c:v>
                  </c:pt>
                  <c:pt idx="1">
                    <c:v>0.564912644649967</c:v>
                  </c:pt>
                  <c:pt idx="2">
                    <c:v>0.455522288149586</c:v>
                  </c:pt>
                  <c:pt idx="3">
                    <c:v>0.553546201558091</c:v>
                  </c:pt>
                  <c:pt idx="4">
                    <c:v>0.585532775552287</c:v>
                  </c:pt>
                </c:numCache>
              </c:numRef>
            </c:plus>
            <c:minus>
              <c:numRef>
                <c:f>'NADP+'!$B$74:$F$74</c:f>
                <c:numCache>
                  <c:formatCode>General</c:formatCode>
                  <c:ptCount val="5"/>
                  <c:pt idx="0">
                    <c:v>0.572298173019382</c:v>
                  </c:pt>
                  <c:pt idx="1">
                    <c:v>0.564912644649967</c:v>
                  </c:pt>
                  <c:pt idx="2">
                    <c:v>0.455522288149586</c:v>
                  </c:pt>
                  <c:pt idx="3">
                    <c:v>0.553546201558091</c:v>
                  </c:pt>
                  <c:pt idx="4">
                    <c:v>0.585532775552287</c:v>
                  </c:pt>
                </c:numCache>
              </c:numRef>
            </c:minus>
          </c:errBars>
          <c:cat>
            <c:strRef>
              <c:f>'NADP+'!$B$50:$F$50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'NADP+'!$B$73:$F$73</c:f>
              <c:numCache>
                <c:formatCode>General</c:formatCode>
                <c:ptCount val="5"/>
                <c:pt idx="0">
                  <c:v>0.356651411225112</c:v>
                </c:pt>
                <c:pt idx="1">
                  <c:v>0.886104803792485</c:v>
                </c:pt>
                <c:pt idx="2">
                  <c:v>1.656163900470824</c:v>
                </c:pt>
                <c:pt idx="3" formatCode="0.00E+00">
                  <c:v>1.422416189184222</c:v>
                </c:pt>
                <c:pt idx="4">
                  <c:v>1.114931555810069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705928"/>
        <c:axId val="2045640328"/>
      </c:barChart>
      <c:catAx>
        <c:axId val="204570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045640328"/>
        <c:crosses val="autoZero"/>
        <c:auto val="1"/>
        <c:lblAlgn val="ctr"/>
        <c:lblOffset val="0"/>
        <c:noMultiLvlLbl val="0"/>
      </c:catAx>
      <c:valAx>
        <c:axId val="204564032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457059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'NADP+'!$A$51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'NADP+'!$B$96:$F$96</c:f>
                <c:numCache>
                  <c:formatCode>General</c:formatCode>
                  <c:ptCount val="5"/>
                  <c:pt idx="0">
                    <c:v>0.0938778830075546</c:v>
                  </c:pt>
                  <c:pt idx="1">
                    <c:v>0.105478470608131</c:v>
                  </c:pt>
                  <c:pt idx="2">
                    <c:v>0.466157736263131</c:v>
                  </c:pt>
                  <c:pt idx="3">
                    <c:v>0.835263943555341</c:v>
                  </c:pt>
                  <c:pt idx="4">
                    <c:v>0.638231232164355</c:v>
                  </c:pt>
                </c:numCache>
              </c:numRef>
            </c:plus>
            <c:minus>
              <c:numRef>
                <c:f>'NADP+'!$B$96:$F$96</c:f>
                <c:numCache>
                  <c:formatCode>General</c:formatCode>
                  <c:ptCount val="5"/>
                  <c:pt idx="0">
                    <c:v>0.0938778830075546</c:v>
                  </c:pt>
                  <c:pt idx="1">
                    <c:v>0.105478470608131</c:v>
                  </c:pt>
                  <c:pt idx="2">
                    <c:v>0.466157736263131</c:v>
                  </c:pt>
                  <c:pt idx="3">
                    <c:v>0.835263943555341</c:v>
                  </c:pt>
                  <c:pt idx="4">
                    <c:v>0.638231232164355</c:v>
                  </c:pt>
                </c:numCache>
              </c:numRef>
            </c:minus>
          </c:errBars>
          <c:cat>
            <c:strRef>
              <c:f>'NADP+'!$B$50:$F$50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'NADP+'!$B$95:$F$95</c:f>
              <c:numCache>
                <c:formatCode>General</c:formatCode>
                <c:ptCount val="5"/>
                <c:pt idx="0">
                  <c:v>0.286857393081548</c:v>
                </c:pt>
                <c:pt idx="1">
                  <c:v>0.340057243048074</c:v>
                </c:pt>
                <c:pt idx="2">
                  <c:v>0.894734824939448</c:v>
                </c:pt>
                <c:pt idx="3">
                  <c:v>0.821596263090728</c:v>
                </c:pt>
                <c:pt idx="4" formatCode="0.00E+00">
                  <c:v>0.795815536389483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908216"/>
        <c:axId val="2044896488"/>
      </c:barChart>
      <c:catAx>
        <c:axId val="204490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044896488"/>
        <c:crosses val="autoZero"/>
        <c:auto val="1"/>
        <c:lblAlgn val="ctr"/>
        <c:lblOffset val="0"/>
        <c:noMultiLvlLbl val="0"/>
      </c:catAx>
      <c:valAx>
        <c:axId val="204489648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449082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'NADP+'!$C$33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'NADP+'!$C$43:$C$47</c:f>
                <c:numCache>
                  <c:formatCode>General</c:formatCode>
                  <c:ptCount val="5"/>
                  <c:pt idx="0">
                    <c:v>13.60039111533161</c:v>
                  </c:pt>
                  <c:pt idx="1">
                    <c:v>1.56418236946592</c:v>
                  </c:pt>
                  <c:pt idx="2">
                    <c:v>4.832458417019076</c:v>
                  </c:pt>
                  <c:pt idx="3">
                    <c:v>6.168591111061617</c:v>
                  </c:pt>
                  <c:pt idx="4">
                    <c:v>2.134900014143959</c:v>
                  </c:pt>
                </c:numCache>
              </c:numRef>
            </c:plus>
            <c:minus>
              <c:numRef>
                <c:f>'NADP+'!$C$43:$C$47</c:f>
                <c:numCache>
                  <c:formatCode>General</c:formatCode>
                  <c:ptCount val="5"/>
                  <c:pt idx="0">
                    <c:v>13.60039111533161</c:v>
                  </c:pt>
                  <c:pt idx="1">
                    <c:v>1.56418236946592</c:v>
                  </c:pt>
                  <c:pt idx="2">
                    <c:v>4.832458417019076</c:v>
                  </c:pt>
                  <c:pt idx="3">
                    <c:v>6.168591111061617</c:v>
                  </c:pt>
                  <c:pt idx="4">
                    <c:v>2.134900014143959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'NADP+'!$C$57:$C$62</c:f>
              <c:numCache>
                <c:formatCode>0</c:formatCode>
                <c:ptCount val="6"/>
                <c:pt idx="0">
                  <c:v>95.10001719351958</c:v>
                </c:pt>
                <c:pt idx="1">
                  <c:v>100.0</c:v>
                </c:pt>
                <c:pt idx="2">
                  <c:v>95.61683647033871</c:v>
                </c:pt>
                <c:pt idx="3">
                  <c:v>94.39555220778641</c:v>
                </c:pt>
                <c:pt idx="4">
                  <c:v>96.10217741365251</c:v>
                </c:pt>
                <c:pt idx="5" formatCode="General">
                  <c:v>98.27594307271744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'NADP+'!$V$33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'NADP+'!$V$41:$V$45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'NADP+'!$V$57:$V$62</c:f>
              <c:numCache>
                <c:formatCode>0</c:formatCode>
                <c:ptCount val="6"/>
                <c:pt idx="0">
                  <c:v>4.899982806480412</c:v>
                </c:pt>
                <c:pt idx="1">
                  <c:v>0.0</c:v>
                </c:pt>
                <c:pt idx="2">
                  <c:v>4.383163529661273</c:v>
                </c:pt>
                <c:pt idx="3">
                  <c:v>5.60444779221358</c:v>
                </c:pt>
                <c:pt idx="4">
                  <c:v>3.897822586347472</c:v>
                </c:pt>
                <c:pt idx="5">
                  <c:v>1.72405692728255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735224"/>
        <c:axId val="1937725448"/>
      </c:scatterChart>
      <c:valAx>
        <c:axId val="193773522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37725448"/>
        <c:crosses val="autoZero"/>
        <c:crossBetween val="midCat"/>
      </c:valAx>
      <c:valAx>
        <c:axId val="193772544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377352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glutamate!$C$33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glutamate!$C$43:$C$47</c:f>
                <c:numCache>
                  <c:formatCode>General</c:formatCode>
                  <c:ptCount val="5"/>
                  <c:pt idx="0">
                    <c:v>2.149425449205104</c:v>
                  </c:pt>
                  <c:pt idx="1">
                    <c:v>3.199587465049402</c:v>
                  </c:pt>
                  <c:pt idx="2">
                    <c:v>1.34640990640046</c:v>
                  </c:pt>
                  <c:pt idx="3">
                    <c:v>1.89071963491523</c:v>
                  </c:pt>
                  <c:pt idx="4">
                    <c:v>3.794850551507201</c:v>
                  </c:pt>
                </c:numCache>
              </c:numRef>
            </c:plus>
            <c:minus>
              <c:numRef>
                <c:f>glutamate!$C$43:$C$47</c:f>
                <c:numCache>
                  <c:formatCode>General</c:formatCode>
                  <c:ptCount val="5"/>
                  <c:pt idx="0">
                    <c:v>2.149425449205104</c:v>
                  </c:pt>
                  <c:pt idx="1">
                    <c:v>3.199587465049402</c:v>
                  </c:pt>
                  <c:pt idx="2">
                    <c:v>1.34640990640046</c:v>
                  </c:pt>
                  <c:pt idx="3">
                    <c:v>1.89071963491523</c:v>
                  </c:pt>
                  <c:pt idx="4">
                    <c:v>3.794850551507201</c:v>
                  </c:pt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glutamate!$C$79:$C$84</c:f>
              <c:numCache>
                <c:formatCode>0</c:formatCode>
                <c:ptCount val="6"/>
                <c:pt idx="0">
                  <c:v>95.81726291163235</c:v>
                </c:pt>
                <c:pt idx="1">
                  <c:v>78.88679215591466</c:v>
                </c:pt>
                <c:pt idx="2">
                  <c:v>51.89665090088892</c:v>
                </c:pt>
                <c:pt idx="3">
                  <c:v>33.57931023466525</c:v>
                </c:pt>
                <c:pt idx="4">
                  <c:v>32.19331759151864</c:v>
                </c:pt>
                <c:pt idx="5" formatCode="General">
                  <c:v>16.43241460692914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glutamate!$V$33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glutamate!$V$41:$V$45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glutamate!$V$41:$V$45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glutamate!$B$34:$B$39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glutamate!$V$79:$V$84</c:f>
              <c:numCache>
                <c:formatCode>0</c:formatCode>
                <c:ptCount val="6"/>
                <c:pt idx="0">
                  <c:v>4.182737088367648</c:v>
                </c:pt>
                <c:pt idx="1">
                  <c:v>21.11320784408532</c:v>
                </c:pt>
                <c:pt idx="2">
                  <c:v>48.10334909911108</c:v>
                </c:pt>
                <c:pt idx="3">
                  <c:v>66.42068976533474</c:v>
                </c:pt>
                <c:pt idx="4">
                  <c:v>67.80668240848135</c:v>
                </c:pt>
                <c:pt idx="5">
                  <c:v>83.56758539307087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750360"/>
        <c:axId val="2124333928"/>
      </c:scatterChart>
      <c:valAx>
        <c:axId val="-209575036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4333928"/>
        <c:crosses val="autoZero"/>
        <c:crossBetween val="midCat"/>
      </c:valAx>
      <c:valAx>
        <c:axId val="212433392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957503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'NADP+'!$C$33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'NADP+'!$C$43:$C$47</c:f>
                <c:numCache>
                  <c:formatCode>General</c:formatCode>
                  <c:ptCount val="5"/>
                  <c:pt idx="0">
                    <c:v>13.60039111533161</c:v>
                  </c:pt>
                  <c:pt idx="1">
                    <c:v>1.56418236946592</c:v>
                  </c:pt>
                  <c:pt idx="2">
                    <c:v>4.832458417019076</c:v>
                  </c:pt>
                  <c:pt idx="3">
                    <c:v>6.168591111061617</c:v>
                  </c:pt>
                  <c:pt idx="4">
                    <c:v>2.134900014143959</c:v>
                  </c:pt>
                </c:numCache>
              </c:numRef>
            </c:plus>
            <c:minus>
              <c:numRef>
                <c:f>'NADP+'!$C$43:$C$47</c:f>
                <c:numCache>
                  <c:formatCode>General</c:formatCode>
                  <c:ptCount val="5"/>
                  <c:pt idx="0">
                    <c:v>13.60039111533161</c:v>
                  </c:pt>
                  <c:pt idx="1">
                    <c:v>1.56418236946592</c:v>
                  </c:pt>
                  <c:pt idx="2">
                    <c:v>4.832458417019076</c:v>
                  </c:pt>
                  <c:pt idx="3">
                    <c:v>6.168591111061617</c:v>
                  </c:pt>
                  <c:pt idx="4">
                    <c:v>2.134900014143959</c:v>
                  </c:pt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'NADP+'!$C$79:$C$84</c:f>
              <c:numCache>
                <c:formatCode>0</c:formatCode>
                <c:ptCount val="6"/>
                <c:pt idx="0">
                  <c:v>94.5135264079907</c:v>
                </c:pt>
                <c:pt idx="1">
                  <c:v>95.05434918058303</c:v>
                </c:pt>
                <c:pt idx="2">
                  <c:v>100.0</c:v>
                </c:pt>
                <c:pt idx="3">
                  <c:v>96.01801626524193</c:v>
                </c:pt>
                <c:pt idx="4">
                  <c:v>98.30973845465716</c:v>
                </c:pt>
                <c:pt idx="5" formatCode="General">
                  <c:v>100.0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'NADP+'!$V$33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'NADP+'!$V$41:$V$45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'NADP+'!$V$41:$V$45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'NADP+'!$B$34:$B$39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'NADP+'!$V$79:$V$84</c:f>
              <c:numCache>
                <c:formatCode>0</c:formatCode>
                <c:ptCount val="6"/>
                <c:pt idx="0">
                  <c:v>5.486473592009275</c:v>
                </c:pt>
                <c:pt idx="1">
                  <c:v>4.945650819416968</c:v>
                </c:pt>
                <c:pt idx="2">
                  <c:v>0.0</c:v>
                </c:pt>
                <c:pt idx="3">
                  <c:v>3.981983734758073</c:v>
                </c:pt>
                <c:pt idx="4">
                  <c:v>1.690261545342845</c:v>
                </c:pt>
                <c:pt idx="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687144"/>
        <c:axId val="1937681336"/>
      </c:scatterChart>
      <c:valAx>
        <c:axId val="193768714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37681336"/>
        <c:crosses val="autoZero"/>
        <c:crossBetween val="midCat"/>
      </c:valAx>
      <c:valAx>
        <c:axId val="193768133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376871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'NAD+'!$C$33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'NAD+'!$C$43:$C$48</c:f>
                <c:numCache>
                  <c:formatCode>General</c:formatCode>
                  <c:ptCount val="6"/>
                  <c:pt idx="0">
                    <c:v>0.832656468098347</c:v>
                  </c:pt>
                  <c:pt idx="1">
                    <c:v>4.280814633398813</c:v>
                  </c:pt>
                  <c:pt idx="2">
                    <c:v>4.619522933345729</c:v>
                  </c:pt>
                  <c:pt idx="3">
                    <c:v>1.308027080139751</c:v>
                  </c:pt>
                  <c:pt idx="4">
                    <c:v>2.697364957303</c:v>
                  </c:pt>
                  <c:pt idx="5">
                    <c:v>1.438962142884515</c:v>
                  </c:pt>
                </c:numCache>
              </c:numRef>
            </c:plus>
            <c:minus>
              <c:numRef>
                <c:f>'NAD+'!$C$43:$C$48</c:f>
                <c:numCache>
                  <c:formatCode>General</c:formatCode>
                  <c:ptCount val="6"/>
                  <c:pt idx="0">
                    <c:v>0.832656468098347</c:v>
                  </c:pt>
                  <c:pt idx="1">
                    <c:v>4.280814633398813</c:v>
                  </c:pt>
                  <c:pt idx="2">
                    <c:v>4.619522933345729</c:v>
                  </c:pt>
                  <c:pt idx="3">
                    <c:v>1.308027080139751</c:v>
                  </c:pt>
                  <c:pt idx="4">
                    <c:v>2.697364957303</c:v>
                  </c:pt>
                  <c:pt idx="5">
                    <c:v>1.438962142884515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'NAD+'!$C$34:$C$39</c:f>
              <c:numCache>
                <c:formatCode>0</c:formatCode>
                <c:ptCount val="6"/>
                <c:pt idx="0">
                  <c:v>84.00228819984841</c:v>
                </c:pt>
                <c:pt idx="1">
                  <c:v>90.50799204355219</c:v>
                </c:pt>
                <c:pt idx="2">
                  <c:v>88.16118371883165</c:v>
                </c:pt>
                <c:pt idx="3">
                  <c:v>88.01317536692044</c:v>
                </c:pt>
                <c:pt idx="4">
                  <c:v>86.81211699659328</c:v>
                </c:pt>
                <c:pt idx="5" formatCode="General">
                  <c:v>79.4957696951896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'NAD+'!$D$33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'NAD+'!$D$43:$D$48</c:f>
                <c:numCache>
                  <c:formatCode>General</c:formatCode>
                  <c:ptCount val="6"/>
                  <c:pt idx="0">
                    <c:v>0.832656468098348</c:v>
                  </c:pt>
                  <c:pt idx="1">
                    <c:v>4.280814633398818</c:v>
                  </c:pt>
                  <c:pt idx="2">
                    <c:v>4.619522933345733</c:v>
                  </c:pt>
                  <c:pt idx="3">
                    <c:v>1.308027080139747</c:v>
                  </c:pt>
                  <c:pt idx="4">
                    <c:v>2.697364957303012</c:v>
                  </c:pt>
                  <c:pt idx="5">
                    <c:v>1.438962142884512</c:v>
                  </c:pt>
                </c:numCache>
              </c:numRef>
            </c:plus>
            <c:minus>
              <c:numRef>
                <c:f>'NAD+'!$D$43:$D$48</c:f>
                <c:numCache>
                  <c:formatCode>General</c:formatCode>
                  <c:ptCount val="6"/>
                  <c:pt idx="0">
                    <c:v>0.832656468098348</c:v>
                  </c:pt>
                  <c:pt idx="1">
                    <c:v>4.280814633398818</c:v>
                  </c:pt>
                  <c:pt idx="2">
                    <c:v>4.619522933345733</c:v>
                  </c:pt>
                  <c:pt idx="3">
                    <c:v>1.308027080139747</c:v>
                  </c:pt>
                  <c:pt idx="4">
                    <c:v>2.697364957303012</c:v>
                  </c:pt>
                  <c:pt idx="5">
                    <c:v>1.438962142884512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'NAD+'!$D$34:$D$39</c:f>
              <c:numCache>
                <c:formatCode>0</c:formatCode>
                <c:ptCount val="6"/>
                <c:pt idx="0">
                  <c:v>15.99771180015159</c:v>
                </c:pt>
                <c:pt idx="1">
                  <c:v>9.492007956447823</c:v>
                </c:pt>
                <c:pt idx="2">
                  <c:v>11.83881628116835</c:v>
                </c:pt>
                <c:pt idx="3">
                  <c:v>11.98682463307958</c:v>
                </c:pt>
                <c:pt idx="4">
                  <c:v>13.18788300340673</c:v>
                </c:pt>
                <c:pt idx="5" formatCode="General">
                  <c:v>20.50423030481039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'NAD+'!$E$33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'NAD+'!$E$43:$E$48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'NAD+'!$E$43:$E$48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'NAD+'!$E$34:$E$39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'NAD+'!$F$33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'NAD+'!$F$43:$F$48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'NAD+'!$F$43:$F$48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'NAD+'!$F$34:$F$39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'NAD+'!$G$33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'NAD+'!$G$43:$G$48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'NAD+'!$G$43:$G$48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'NAD+'!$G$34:$G$39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'NAD+'!$H$33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'NAD+'!$H$43:$H$47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'NAD+'!$H$34:$H$39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'NAD+'!$I$33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'NAD+'!$I$34:$I$39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'NAD+'!$J$33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'NAD+'!$J$34:$J$39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'NAD+'!$K$33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'NAD+'!$K$34:$K$39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'NAD+'!$L$33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'NAD+'!$L$34:$L$39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'NAD+'!$M$33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'NAD+'!$M$34:$M$39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'NAD+'!$N$33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'NAD+'!$N$34:$N$39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'NAD+'!$O$33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'NAD+'!$O$34:$O$39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'NAD+'!$P$33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'NAD+'!$P$34:$P$39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'NAD+'!$Q$33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'NAD+'!$Q$34:$Q$39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'NAD+'!$R$33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'NAD+'!$R$34:$R$39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'NAD+'!$S$33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'NAD+'!$S$34:$S$39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72680"/>
        <c:axId val="2090665112"/>
      </c:scatterChart>
      <c:valAx>
        <c:axId val="209067268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0665112"/>
        <c:crosses val="autoZero"/>
        <c:crossBetween val="midCat"/>
      </c:valAx>
      <c:valAx>
        <c:axId val="209066511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06726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'NAD+'!$A$51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'NAD+'!$B$52:$F$52</c:f>
                <c:numCache>
                  <c:formatCode>General</c:formatCode>
                  <c:ptCount val="5"/>
                  <c:pt idx="0">
                    <c:v>0.277324163704445</c:v>
                  </c:pt>
                  <c:pt idx="1">
                    <c:v>0.267553211543941</c:v>
                  </c:pt>
                  <c:pt idx="2">
                    <c:v>0.161278969395244</c:v>
                  </c:pt>
                  <c:pt idx="3">
                    <c:v>0.125079769223656</c:v>
                  </c:pt>
                  <c:pt idx="4">
                    <c:v>0.342014650953199</c:v>
                  </c:pt>
                </c:numCache>
              </c:numRef>
            </c:plus>
            <c:minus>
              <c:numRef>
                <c:f>'NAD+'!$B$52:$F$52</c:f>
                <c:numCache>
                  <c:formatCode>General</c:formatCode>
                  <c:ptCount val="5"/>
                  <c:pt idx="0">
                    <c:v>0.277324163704445</c:v>
                  </c:pt>
                  <c:pt idx="1">
                    <c:v>0.267553211543941</c:v>
                  </c:pt>
                  <c:pt idx="2">
                    <c:v>0.161278969395244</c:v>
                  </c:pt>
                  <c:pt idx="3">
                    <c:v>0.125079769223656</c:v>
                  </c:pt>
                  <c:pt idx="4">
                    <c:v>0.342014650953199</c:v>
                  </c:pt>
                </c:numCache>
              </c:numRef>
            </c:minus>
          </c:errBars>
          <c:cat>
            <c:strRef>
              <c:f>'NAD+'!$B$50:$F$50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'NAD+'!$B$51:$F$51</c:f>
              <c:numCache>
                <c:formatCode>General</c:formatCode>
                <c:ptCount val="5"/>
                <c:pt idx="0">
                  <c:v>0.598846384300867</c:v>
                </c:pt>
                <c:pt idx="1">
                  <c:v>0.74819324903153</c:v>
                </c:pt>
                <c:pt idx="2">
                  <c:v>1.005076059017797</c:v>
                </c:pt>
                <c:pt idx="3">
                  <c:v>1.022786126727144</c:v>
                </c:pt>
                <c:pt idx="4">
                  <c:v>0.954703548235145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810952"/>
        <c:axId val="2090807576"/>
      </c:barChart>
      <c:catAx>
        <c:axId val="209081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090807576"/>
        <c:crosses val="autoZero"/>
        <c:auto val="1"/>
        <c:lblAlgn val="ctr"/>
        <c:lblOffset val="0"/>
        <c:noMultiLvlLbl val="0"/>
      </c:catAx>
      <c:valAx>
        <c:axId val="2090807576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08109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'NAD+'!$C$33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'NAD+'!$C$43:$C$47</c:f>
                <c:numCache>
                  <c:formatCode>General</c:formatCode>
                  <c:ptCount val="5"/>
                  <c:pt idx="0">
                    <c:v>0.832656468098347</c:v>
                  </c:pt>
                  <c:pt idx="1">
                    <c:v>4.280814633398813</c:v>
                  </c:pt>
                  <c:pt idx="2">
                    <c:v>4.619522933345729</c:v>
                  </c:pt>
                  <c:pt idx="3">
                    <c:v>1.308027080139751</c:v>
                  </c:pt>
                  <c:pt idx="4">
                    <c:v>2.697364957303</c:v>
                  </c:pt>
                </c:numCache>
              </c:numRef>
            </c:plus>
            <c:minus>
              <c:numRef>
                <c:f>'NAD+'!$C$43:$C$47</c:f>
                <c:numCache>
                  <c:formatCode>General</c:formatCode>
                  <c:ptCount val="5"/>
                  <c:pt idx="0">
                    <c:v>0.832656468098347</c:v>
                  </c:pt>
                  <c:pt idx="1">
                    <c:v>4.280814633398813</c:v>
                  </c:pt>
                  <c:pt idx="2">
                    <c:v>4.619522933345729</c:v>
                  </c:pt>
                  <c:pt idx="3">
                    <c:v>1.308027080139751</c:v>
                  </c:pt>
                  <c:pt idx="4">
                    <c:v>2.697364957303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'NAD+'!$C$34:$C$39</c:f>
              <c:numCache>
                <c:formatCode>0</c:formatCode>
                <c:ptCount val="6"/>
                <c:pt idx="0">
                  <c:v>84.00228819984841</c:v>
                </c:pt>
                <c:pt idx="1">
                  <c:v>90.50799204355219</c:v>
                </c:pt>
                <c:pt idx="2">
                  <c:v>88.16118371883165</c:v>
                </c:pt>
                <c:pt idx="3">
                  <c:v>88.01317536692044</c:v>
                </c:pt>
                <c:pt idx="4">
                  <c:v>86.81211699659328</c:v>
                </c:pt>
                <c:pt idx="5" formatCode="General">
                  <c:v>79.4957696951896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'NAD+'!$V$33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'NAD+'!$V$41:$V$45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'NAD+'!$V$34:$V$39</c:f>
              <c:numCache>
                <c:formatCode>0</c:formatCode>
                <c:ptCount val="6"/>
                <c:pt idx="0">
                  <c:v>15.99771180015159</c:v>
                </c:pt>
                <c:pt idx="1">
                  <c:v>9.492007956447823</c:v>
                </c:pt>
                <c:pt idx="2">
                  <c:v>11.83881628116835</c:v>
                </c:pt>
                <c:pt idx="3">
                  <c:v>11.98682463307958</c:v>
                </c:pt>
                <c:pt idx="4">
                  <c:v>13.18788300340673</c:v>
                </c:pt>
                <c:pt idx="5">
                  <c:v>20.50423030481039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13656"/>
        <c:axId val="2090619256"/>
      </c:scatterChart>
      <c:valAx>
        <c:axId val="209061365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0619256"/>
        <c:crosses val="autoZero"/>
        <c:crossBetween val="midCat"/>
      </c:valAx>
      <c:valAx>
        <c:axId val="209061925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0613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'NAD+'!$C$56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'NAD+'!$C$65:$C$70</c:f>
                <c:numCache>
                  <c:formatCode>General</c:formatCode>
                  <c:ptCount val="6"/>
                  <c:pt idx="0">
                    <c:v>2.918999303551909</c:v>
                  </c:pt>
                  <c:pt idx="1">
                    <c:v>3.828758532708399</c:v>
                  </c:pt>
                  <c:pt idx="2">
                    <c:v>1.848541772720968</c:v>
                  </c:pt>
                  <c:pt idx="3">
                    <c:v>4.443920056063024</c:v>
                  </c:pt>
                  <c:pt idx="4">
                    <c:v>2.35623779706438</c:v>
                  </c:pt>
                  <c:pt idx="5">
                    <c:v>3.185818373272343</c:v>
                  </c:pt>
                </c:numCache>
              </c:numRef>
            </c:plus>
            <c:minus>
              <c:numRef>
                <c:f>'NAD+'!$C$65:$C$70</c:f>
                <c:numCache>
                  <c:formatCode>General</c:formatCode>
                  <c:ptCount val="6"/>
                  <c:pt idx="0">
                    <c:v>2.918999303551909</c:v>
                  </c:pt>
                  <c:pt idx="1">
                    <c:v>3.828758532708399</c:v>
                  </c:pt>
                  <c:pt idx="2">
                    <c:v>1.848541772720968</c:v>
                  </c:pt>
                  <c:pt idx="3">
                    <c:v>4.443920056063024</c:v>
                  </c:pt>
                  <c:pt idx="4">
                    <c:v>2.35623779706438</c:v>
                  </c:pt>
                  <c:pt idx="5">
                    <c:v>3.185818373272343</c:v>
                  </c:pt>
                </c:numCache>
              </c:numRef>
            </c:minus>
          </c:errBars>
          <c:xVal>
            <c:numRef>
              <c:f>'NAD+'!$B$57:$B$62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'NAD+'!$C$57:$C$62</c:f>
              <c:numCache>
                <c:formatCode>0</c:formatCode>
                <c:ptCount val="6"/>
                <c:pt idx="0">
                  <c:v>87.11947866702931</c:v>
                </c:pt>
                <c:pt idx="1">
                  <c:v>88.12574398420921</c:v>
                </c:pt>
                <c:pt idx="2">
                  <c:v>88.0092043330081</c:v>
                </c:pt>
                <c:pt idx="3">
                  <c:v>87.4344911012615</c:v>
                </c:pt>
                <c:pt idx="4">
                  <c:v>90.7193336693776</c:v>
                </c:pt>
                <c:pt idx="5" formatCode="General">
                  <c:v>89.12223487588349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'NAD+'!$D$56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'NAD+'!$D$65:$D$70</c:f>
                <c:numCache>
                  <c:formatCode>General</c:formatCode>
                  <c:ptCount val="6"/>
                  <c:pt idx="0">
                    <c:v>2.918999303551907</c:v>
                  </c:pt>
                  <c:pt idx="1">
                    <c:v>3.828758532708386</c:v>
                  </c:pt>
                  <c:pt idx="2">
                    <c:v>1.848541772720955</c:v>
                  </c:pt>
                  <c:pt idx="3">
                    <c:v>4.443920056063028</c:v>
                  </c:pt>
                  <c:pt idx="4">
                    <c:v>2.35623779706438</c:v>
                  </c:pt>
                  <c:pt idx="5">
                    <c:v>3.18581837327234</c:v>
                  </c:pt>
                </c:numCache>
              </c:numRef>
            </c:plus>
            <c:minus>
              <c:numRef>
                <c:f>'NAD+'!$D$65:$D$70</c:f>
                <c:numCache>
                  <c:formatCode>General</c:formatCode>
                  <c:ptCount val="6"/>
                  <c:pt idx="0">
                    <c:v>2.918999303551907</c:v>
                  </c:pt>
                  <c:pt idx="1">
                    <c:v>3.828758532708386</c:v>
                  </c:pt>
                  <c:pt idx="2">
                    <c:v>1.848541772720955</c:v>
                  </c:pt>
                  <c:pt idx="3">
                    <c:v>4.443920056063028</c:v>
                  </c:pt>
                  <c:pt idx="4">
                    <c:v>2.35623779706438</c:v>
                  </c:pt>
                  <c:pt idx="5">
                    <c:v>3.18581837327234</c:v>
                  </c:pt>
                </c:numCache>
              </c:numRef>
            </c:minus>
          </c:errBars>
          <c:xVal>
            <c:numRef>
              <c:f>'NAD+'!$B$57:$B$62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'NAD+'!$D$57:$D$62</c:f>
              <c:numCache>
                <c:formatCode>0</c:formatCode>
                <c:ptCount val="6"/>
                <c:pt idx="0">
                  <c:v>12.8805213329707</c:v>
                </c:pt>
                <c:pt idx="1">
                  <c:v>11.8742560157908</c:v>
                </c:pt>
                <c:pt idx="2">
                  <c:v>11.99079566699188</c:v>
                </c:pt>
                <c:pt idx="3">
                  <c:v>12.5655088987385</c:v>
                </c:pt>
                <c:pt idx="4">
                  <c:v>9.280666330622377</c:v>
                </c:pt>
                <c:pt idx="5" formatCode="General">
                  <c:v>10.87776512411651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'NAD+'!$E$56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'NAD+'!$E$65:$E$70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'NAD+'!$E$65:$E$70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'NAD+'!$B$57:$B$62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'NAD+'!$E$57:$E$62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'NAD+'!$F$56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'NAD+'!$F$65:$F$70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'NAD+'!$F$65:$F$70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'NAD+'!$B$57:$B$62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'NAD+'!$F$57:$F$62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'NAD+'!$G$33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'NAD+'!$G$65:$G$70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'NAD+'!$G$65:$G$70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'NAD+'!$G$57:$G$62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'NAD+'!$H$33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'NAD+'!$H$43:$H$47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'NAD+'!$H$57:$H$62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'NAD+'!$I$33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'NAD+'!$I$57:$I$62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'NAD+'!$J$33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'NAD+'!$J$57:$J$62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'NAD+'!$K$33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'NAD+'!$K$57:$K$62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'NAD+'!$L$33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'NAD+'!$L$57:$L$62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'NAD+'!$M$33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'NAD+'!$M$57:$M$62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'NAD+'!$N$33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'NAD+'!$N$57:$N$62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'NAD+'!$O$33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'NAD+'!$O$57:$O$62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'NAD+'!$P$33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'NAD+'!$P$57:$P$62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'NAD+'!$Q$33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'NAD+'!$Q$57:$Q$62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'NAD+'!$R$33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'NAD+'!$R$57:$R$62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'NAD+'!$S$33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'NAD+'!$S$57:$S$62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09736"/>
        <c:axId val="2090415384"/>
      </c:scatterChart>
      <c:valAx>
        <c:axId val="209040973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0415384"/>
        <c:crosses val="autoZero"/>
        <c:crossBetween val="midCat"/>
      </c:valAx>
      <c:valAx>
        <c:axId val="209041538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04097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54624945625"/>
          <c:y val="0.112442740260073"/>
          <c:w val="0.824020098046403"/>
          <c:h val="0.5665038857113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'NAD+'!$C$33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'NAD+'!$C$87:$C$92</c:f>
                <c:numCache>
                  <c:formatCode>General</c:formatCode>
                  <c:ptCount val="6"/>
                  <c:pt idx="0">
                    <c:v>1.10185889122569</c:v>
                  </c:pt>
                  <c:pt idx="1">
                    <c:v>2.02873111718281</c:v>
                  </c:pt>
                  <c:pt idx="2">
                    <c:v>8.306868791513691</c:v>
                  </c:pt>
                  <c:pt idx="3">
                    <c:v>3.580266139416584</c:v>
                  </c:pt>
                  <c:pt idx="4">
                    <c:v>3.067916888124484</c:v>
                  </c:pt>
                  <c:pt idx="5">
                    <c:v>3.416932064311798</c:v>
                  </c:pt>
                </c:numCache>
              </c:numRef>
            </c:plus>
            <c:minus>
              <c:numRef>
                <c:f>'NAD+'!$C$87:$C$92</c:f>
                <c:numCache>
                  <c:formatCode>General</c:formatCode>
                  <c:ptCount val="6"/>
                  <c:pt idx="0">
                    <c:v>1.10185889122569</c:v>
                  </c:pt>
                  <c:pt idx="1">
                    <c:v>2.02873111718281</c:v>
                  </c:pt>
                  <c:pt idx="2">
                    <c:v>8.306868791513691</c:v>
                  </c:pt>
                  <c:pt idx="3">
                    <c:v>3.580266139416584</c:v>
                  </c:pt>
                  <c:pt idx="4">
                    <c:v>3.067916888124484</c:v>
                  </c:pt>
                  <c:pt idx="5">
                    <c:v>3.416932064311798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'NAD+'!$C$79:$C$84</c:f>
              <c:numCache>
                <c:formatCode>0</c:formatCode>
                <c:ptCount val="6"/>
                <c:pt idx="0">
                  <c:v>89.89282705996837</c:v>
                </c:pt>
                <c:pt idx="1">
                  <c:v>90.67453525045352</c:v>
                </c:pt>
                <c:pt idx="2">
                  <c:v>86.35017761427699</c:v>
                </c:pt>
                <c:pt idx="3">
                  <c:v>91.60109097204595</c:v>
                </c:pt>
                <c:pt idx="4">
                  <c:v>92.97636063649541</c:v>
                </c:pt>
                <c:pt idx="5" formatCode="General">
                  <c:v>93.00683624906878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'NAD+'!$D$33</c:f>
              <c:strCache>
                <c:ptCount val="1"/>
                <c:pt idx="0">
                  <c:v>15N-1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'NAD+'!$D$87:$D$92</c:f>
                <c:numCache>
                  <c:formatCode>General</c:formatCode>
                  <c:ptCount val="6"/>
                  <c:pt idx="0">
                    <c:v>1.101858891225691</c:v>
                  </c:pt>
                  <c:pt idx="1">
                    <c:v>2.02873111718282</c:v>
                  </c:pt>
                  <c:pt idx="2">
                    <c:v>8.3068687915137</c:v>
                  </c:pt>
                  <c:pt idx="3">
                    <c:v>3.580266139416582</c:v>
                  </c:pt>
                  <c:pt idx="4">
                    <c:v>3.067916888124489</c:v>
                  </c:pt>
                  <c:pt idx="5">
                    <c:v>3.416932064311803</c:v>
                  </c:pt>
                </c:numCache>
              </c:numRef>
            </c:plus>
            <c:minus>
              <c:numRef>
                <c:f>'NAD+'!$D$87:$D$92</c:f>
                <c:numCache>
                  <c:formatCode>General</c:formatCode>
                  <c:ptCount val="6"/>
                  <c:pt idx="0">
                    <c:v>1.101858891225691</c:v>
                  </c:pt>
                  <c:pt idx="1">
                    <c:v>2.02873111718282</c:v>
                  </c:pt>
                  <c:pt idx="2">
                    <c:v>8.3068687915137</c:v>
                  </c:pt>
                  <c:pt idx="3">
                    <c:v>3.580266139416582</c:v>
                  </c:pt>
                  <c:pt idx="4">
                    <c:v>3.067916888124489</c:v>
                  </c:pt>
                  <c:pt idx="5">
                    <c:v>3.416932064311803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'NAD+'!$D$79:$D$84</c:f>
              <c:numCache>
                <c:formatCode>0</c:formatCode>
                <c:ptCount val="6"/>
                <c:pt idx="0">
                  <c:v>10.10717294003162</c:v>
                </c:pt>
                <c:pt idx="1">
                  <c:v>9.325464749546487</c:v>
                </c:pt>
                <c:pt idx="2">
                  <c:v>13.64982238572302</c:v>
                </c:pt>
                <c:pt idx="3">
                  <c:v>8.398909027954042</c:v>
                </c:pt>
                <c:pt idx="4">
                  <c:v>7.023639363504581</c:v>
                </c:pt>
                <c:pt idx="5" formatCode="General">
                  <c:v>6.993163750931226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'NAD+'!$E$33</c:f>
              <c:strCache>
                <c:ptCount val="1"/>
                <c:pt idx="0">
                  <c:v>15N-2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'NAD+'!$E$87:$E$92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'NAD+'!$E$65:$E$70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'NAD+'!$E$79:$E$84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'NAD+'!$F$33</c:f>
              <c:strCache>
                <c:ptCount val="1"/>
                <c:pt idx="0">
                  <c:v>15N-3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'NAD+'!$F$87:$F$92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'NAD+'!$F$87:$F$92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'NAD+'!$F$79:$F$84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'NAD+'!$G$33</c:f>
              <c:strCache>
                <c:ptCount val="1"/>
                <c:pt idx="0">
                  <c:v>15N-4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'NAD+'!$G$87:$G$92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'NAD+'!$G$87:$G$92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'NAD+'!$G$79:$G$84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'NAD+'!$H$33</c:f>
              <c:strCache>
                <c:ptCount val="1"/>
                <c:pt idx="0">
                  <c:v>15N-5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'NAD+'!$H$43:$H$47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'NAD+'!$H$43:$H$47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'NAD+'!$H$79:$H$84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'NAD+'!$I$33</c:f>
              <c:strCache>
                <c:ptCount val="1"/>
                <c:pt idx="0">
                  <c:v>15N-6</c:v>
                </c:pt>
              </c:strCache>
            </c:strRef>
          </c:tx>
          <c:spPr>
            <a:ln w="19050">
              <a:solidFill>
                <a:schemeClr val="accent1">
                  <a:lumMod val="75000"/>
                  <a:lumOff val="25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1">
                    <a:lumMod val="75000"/>
                    <a:lumOff val="2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'NAD+'!$I$43:$I$47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'NAD+'!$I$79:$I$84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'NAD+'!$J$33</c:f>
              <c:strCache>
                <c:ptCount val="1"/>
                <c:pt idx="0">
                  <c:v>15N-7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0000FF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'NAD+'!$J$43:$J$47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'NAD+'!$J$79:$J$84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'NAD+'!$K$33</c:f>
              <c:strCache>
                <c:ptCount val="1"/>
                <c:pt idx="0">
                  <c:v>15N-8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dash"/>
            <c:size val="5"/>
            <c:spPr>
              <a:ln>
                <a:solidFill>
                  <a:srgbClr val="FF0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'NAD+'!$K$43:$K$47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'NAD+'!$K$79:$K$84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'NAD+'!$L$33</c:f>
              <c:strCache>
                <c:ptCount val="1"/>
                <c:pt idx="0">
                  <c:v>15N-9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8000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'NAD+'!$L$43:$L$47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'NAD+'!$L$79:$L$84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'NAD+'!$M$33</c:f>
              <c:strCache>
                <c:ptCount val="1"/>
                <c:pt idx="0">
                  <c:v>15N-10</c:v>
                </c:pt>
              </c:strCache>
            </c:strRef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'NAD+'!$M$43:$M$47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'NAD+'!$M$79:$M$84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'NAD+'!$N$33</c:f>
              <c:strCache>
                <c:ptCount val="1"/>
                <c:pt idx="0">
                  <c:v>15N-11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E36C09">
                    <a:lumMod val="60000"/>
                    <a:lumOff val="4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'NAD+'!$N$43:$N$47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'NAD+'!$N$79:$N$84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'NAD+'!$O$33</c:f>
              <c:strCache>
                <c:ptCount val="1"/>
                <c:pt idx="0">
                  <c:v>15N-12</c:v>
                </c:pt>
              </c:strCache>
            </c:strRef>
          </c:tx>
          <c:spPr>
            <a:ln w="19050">
              <a:solidFill>
                <a:schemeClr val="accent1">
                  <a:lumMod val="50000"/>
                  <a:lumOff val="50000"/>
                </a:schemeClr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'NAD+'!$O$43:$O$47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'NAD+'!$O$79:$O$84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'NAD+'!$P$33</c:f>
              <c:strCache>
                <c:ptCount val="1"/>
                <c:pt idx="0">
                  <c:v>15N-13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tar"/>
            <c:size val="5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'NAD+'!$P$43:$P$47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'NAD+'!$P$79:$P$84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'NAD+'!$Q$33</c:f>
              <c:strCache>
                <c:ptCount val="1"/>
                <c:pt idx="0">
                  <c:v>15N-14</c:v>
                </c:pt>
              </c:strCache>
            </c:strRef>
          </c:tx>
          <c:spPr>
            <a:ln w="1905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'NAD+'!$Q$43:$Q$47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'NAD+'!$Q$79:$Q$84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'NAD+'!$R$33</c:f>
              <c:strCache>
                <c:ptCount val="1"/>
                <c:pt idx="0">
                  <c:v>15N-15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plus"/>
            <c:size val="5"/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'NAD+'!$R$43:$R$47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'NAD+'!$R$79:$R$84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'NAD+'!$S$33</c:f>
              <c:strCache>
                <c:ptCount val="1"/>
                <c:pt idx="0">
                  <c:v>15N-16</c:v>
                </c:pt>
              </c:strCache>
            </c:strRef>
          </c:tx>
          <c:spPr>
            <a:ln w="1905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dot"/>
            <c:size val="5"/>
            <c:spPr>
              <a:ln>
                <a:solidFill>
                  <a:srgbClr val="7030A0">
                    <a:lumMod val="40000"/>
                    <a:lumOff val="6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'NAD+'!$S$43:$S$47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'NAD+'!$S$79:$S$84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24536"/>
        <c:axId val="2090282152"/>
      </c:scatterChart>
      <c:valAx>
        <c:axId val="209032453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0282152"/>
        <c:crosses val="autoZero"/>
        <c:crossBetween val="midCat"/>
      </c:valAx>
      <c:valAx>
        <c:axId val="209028215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%15N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03245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'NAD+'!$A$73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'NAD+'!$B$74:$F$74</c:f>
                <c:numCache>
                  <c:formatCode>General</c:formatCode>
                  <c:ptCount val="5"/>
                  <c:pt idx="0">
                    <c:v>0.136311430416522</c:v>
                  </c:pt>
                  <c:pt idx="1">
                    <c:v>0.101611897425919</c:v>
                  </c:pt>
                  <c:pt idx="2">
                    <c:v>0.17725211172975</c:v>
                  </c:pt>
                  <c:pt idx="3">
                    <c:v>0.107164110606518</c:v>
                  </c:pt>
                  <c:pt idx="4">
                    <c:v>0.0879500985501314</c:v>
                  </c:pt>
                </c:numCache>
              </c:numRef>
            </c:plus>
            <c:minus>
              <c:numRef>
                <c:f>'NAD+'!$B$74:$F$74</c:f>
                <c:numCache>
                  <c:formatCode>General</c:formatCode>
                  <c:ptCount val="5"/>
                  <c:pt idx="0">
                    <c:v>0.136311430416522</c:v>
                  </c:pt>
                  <c:pt idx="1">
                    <c:v>0.101611897425919</c:v>
                  </c:pt>
                  <c:pt idx="2">
                    <c:v>0.17725211172975</c:v>
                  </c:pt>
                  <c:pt idx="3">
                    <c:v>0.107164110606518</c:v>
                  </c:pt>
                  <c:pt idx="4">
                    <c:v>0.0879500985501314</c:v>
                  </c:pt>
                </c:numCache>
              </c:numRef>
            </c:minus>
          </c:errBars>
          <c:cat>
            <c:strRef>
              <c:f>'NAD+'!$B$50:$F$50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'NAD+'!$B$73:$F$73</c:f>
              <c:numCache>
                <c:formatCode>General</c:formatCode>
                <c:ptCount val="5"/>
                <c:pt idx="0">
                  <c:v>0.726260383811209</c:v>
                </c:pt>
                <c:pt idx="1">
                  <c:v>0.869567457844482</c:v>
                </c:pt>
                <c:pt idx="2">
                  <c:v>0.991013081902473</c:v>
                </c:pt>
                <c:pt idx="3" formatCode="0.00E+00">
                  <c:v>0.822034634061437</c:v>
                </c:pt>
                <c:pt idx="4">
                  <c:v>0.750250717188156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567912"/>
        <c:axId val="2090584600"/>
      </c:barChart>
      <c:catAx>
        <c:axId val="209056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090584600"/>
        <c:crosses val="autoZero"/>
        <c:auto val="1"/>
        <c:lblAlgn val="ctr"/>
        <c:lblOffset val="0"/>
        <c:noMultiLvlLbl val="0"/>
      </c:catAx>
      <c:valAx>
        <c:axId val="2090584600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05679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'NAD+'!$A$51</c:f>
              <c:strCache>
                <c:ptCount val="1"/>
                <c:pt idx="0">
                  <c:v>div time 0 min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50000">
                  <a:srgbClr val="000000">
                    <a:lumMod val="65000"/>
                    <a:lumOff val="35000"/>
                  </a:srgbClr>
                </a:gs>
                <a:gs pos="100000">
                  <a:srgbClr val="000000">
                    <a:lumMod val="50000"/>
                    <a:lumOff val="50000"/>
                  </a:srgbClr>
                </a:gs>
              </a:gsLst>
              <a:lin ang="5400000" scaled="0"/>
            </a:gra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'NAD+'!$B$96:$F$96</c:f>
                <c:numCache>
                  <c:formatCode>General</c:formatCode>
                  <c:ptCount val="5"/>
                  <c:pt idx="0">
                    <c:v>0.229866749015055</c:v>
                  </c:pt>
                  <c:pt idx="1">
                    <c:v>0.151510638759458</c:v>
                  </c:pt>
                  <c:pt idx="2">
                    <c:v>0.298952465374099</c:v>
                  </c:pt>
                  <c:pt idx="3">
                    <c:v>0.144202323296177</c:v>
                  </c:pt>
                  <c:pt idx="4">
                    <c:v>0.150818680154714</c:v>
                  </c:pt>
                </c:numCache>
              </c:numRef>
            </c:plus>
            <c:minus>
              <c:numRef>
                <c:f>'NAD+'!$B$96:$F$96</c:f>
                <c:numCache>
                  <c:formatCode>General</c:formatCode>
                  <c:ptCount val="5"/>
                  <c:pt idx="0">
                    <c:v>0.229866749015055</c:v>
                  </c:pt>
                  <c:pt idx="1">
                    <c:v>0.151510638759458</c:v>
                  </c:pt>
                  <c:pt idx="2">
                    <c:v>0.298952465374099</c:v>
                  </c:pt>
                  <c:pt idx="3">
                    <c:v>0.144202323296177</c:v>
                  </c:pt>
                  <c:pt idx="4">
                    <c:v>0.150818680154714</c:v>
                  </c:pt>
                </c:numCache>
              </c:numRef>
            </c:minus>
          </c:errBars>
          <c:cat>
            <c:strRef>
              <c:f>'NAD+'!$B$50:$F$50</c:f>
              <c:strCache>
                <c:ptCount val="5"/>
                <c:pt idx="0">
                  <c:v>5 min/0 min</c:v>
                </c:pt>
                <c:pt idx="1">
                  <c:v>15 min/0 min</c:v>
                </c:pt>
                <c:pt idx="2">
                  <c:v>30 min/0 min</c:v>
                </c:pt>
                <c:pt idx="3">
                  <c:v>60 min/0 min</c:v>
                </c:pt>
                <c:pt idx="4">
                  <c:v>120 min/0 min</c:v>
                </c:pt>
              </c:strCache>
            </c:strRef>
          </c:cat>
          <c:val>
            <c:numRef>
              <c:f>'NAD+'!$B$95:$F$95</c:f>
              <c:numCache>
                <c:formatCode>General</c:formatCode>
                <c:ptCount val="5"/>
                <c:pt idx="0">
                  <c:v>0.632345212045065</c:v>
                </c:pt>
                <c:pt idx="1">
                  <c:v>0.694510280020749</c:v>
                </c:pt>
                <c:pt idx="2">
                  <c:v>1.080730172878139</c:v>
                </c:pt>
                <c:pt idx="3">
                  <c:v>0.92434726292155</c:v>
                </c:pt>
                <c:pt idx="4" formatCode="0.00E+00">
                  <c:v>0.703447781365458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253976"/>
        <c:axId val="2090257112"/>
      </c:barChart>
      <c:catAx>
        <c:axId val="209025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2090257112"/>
        <c:crosses val="autoZero"/>
        <c:auto val="1"/>
        <c:lblAlgn val="ctr"/>
        <c:lblOffset val="0"/>
        <c:noMultiLvlLbl val="0"/>
      </c:catAx>
      <c:valAx>
        <c:axId val="2090257112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02539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HBBD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'NAD+'!$C$33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'NAD+'!$C$43:$C$47</c:f>
                <c:numCache>
                  <c:formatCode>General</c:formatCode>
                  <c:ptCount val="5"/>
                  <c:pt idx="0">
                    <c:v>0.832656468098347</c:v>
                  </c:pt>
                  <c:pt idx="1">
                    <c:v>4.280814633398813</c:v>
                  </c:pt>
                  <c:pt idx="2">
                    <c:v>4.619522933345729</c:v>
                  </c:pt>
                  <c:pt idx="3">
                    <c:v>1.308027080139751</c:v>
                  </c:pt>
                  <c:pt idx="4">
                    <c:v>2.697364957303</c:v>
                  </c:pt>
                </c:numCache>
              </c:numRef>
            </c:plus>
            <c:minus>
              <c:numRef>
                <c:f>'NAD+'!$C$43:$C$47</c:f>
                <c:numCache>
                  <c:formatCode>General</c:formatCode>
                  <c:ptCount val="5"/>
                  <c:pt idx="0">
                    <c:v>0.832656468098347</c:v>
                  </c:pt>
                  <c:pt idx="1">
                    <c:v>4.280814633398813</c:v>
                  </c:pt>
                  <c:pt idx="2">
                    <c:v>4.619522933345729</c:v>
                  </c:pt>
                  <c:pt idx="3">
                    <c:v>1.308027080139751</c:v>
                  </c:pt>
                  <c:pt idx="4">
                    <c:v>2.697364957303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'NAD+'!$C$57:$C$62</c:f>
              <c:numCache>
                <c:formatCode>0</c:formatCode>
                <c:ptCount val="6"/>
                <c:pt idx="0">
                  <c:v>87.11947866702931</c:v>
                </c:pt>
                <c:pt idx="1">
                  <c:v>88.12574398420921</c:v>
                </c:pt>
                <c:pt idx="2">
                  <c:v>88.0092043330081</c:v>
                </c:pt>
                <c:pt idx="3">
                  <c:v>87.4344911012615</c:v>
                </c:pt>
                <c:pt idx="4">
                  <c:v>90.7193336693776</c:v>
                </c:pt>
                <c:pt idx="5" formatCode="General">
                  <c:v>89.12223487588349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'NAD+'!$V$33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'NAD+'!$V$41:$V$45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'NAD+'!$V$57:$V$62</c:f>
              <c:numCache>
                <c:formatCode>0</c:formatCode>
                <c:ptCount val="6"/>
                <c:pt idx="0">
                  <c:v>12.8805213329707</c:v>
                </c:pt>
                <c:pt idx="1">
                  <c:v>11.8742560157908</c:v>
                </c:pt>
                <c:pt idx="2">
                  <c:v>11.99079566699188</c:v>
                </c:pt>
                <c:pt idx="3">
                  <c:v>12.5655088987385</c:v>
                </c:pt>
                <c:pt idx="4">
                  <c:v>9.280666330622377</c:v>
                </c:pt>
                <c:pt idx="5">
                  <c:v>10.87776512411651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137768"/>
        <c:axId val="2090143384"/>
      </c:scatterChart>
      <c:valAx>
        <c:axId val="209013776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0143384"/>
        <c:crosses val="autoZero"/>
        <c:crossBetween val="midCat"/>
      </c:valAx>
      <c:valAx>
        <c:axId val="209014338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01377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304082331323"/>
          <c:y val="0.111752276496394"/>
          <c:w val="0.769588552983672"/>
          <c:h val="0.73351713247365"/>
        </c:manualLayout>
      </c:layout>
      <c:scatterChart>
        <c:scatterStyle val="smoothMarker"/>
        <c:varyColors val="0"/>
        <c:ser>
          <c:idx val="18"/>
          <c:order val="0"/>
          <c:tx>
            <c:strRef>
              <c:f>'NAD+'!$C$33</c:f>
              <c:strCache>
                <c:ptCount val="1"/>
                <c:pt idx="0">
                  <c:v>14N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'NAD+'!$C$43:$C$47</c:f>
                <c:numCache>
                  <c:formatCode>General</c:formatCode>
                  <c:ptCount val="5"/>
                  <c:pt idx="0">
                    <c:v>0.832656468098347</c:v>
                  </c:pt>
                  <c:pt idx="1">
                    <c:v>4.280814633398813</c:v>
                  </c:pt>
                  <c:pt idx="2">
                    <c:v>4.619522933345729</c:v>
                  </c:pt>
                  <c:pt idx="3">
                    <c:v>1.308027080139751</c:v>
                  </c:pt>
                  <c:pt idx="4">
                    <c:v>2.697364957303</c:v>
                  </c:pt>
                </c:numCache>
              </c:numRef>
            </c:plus>
            <c:minus>
              <c:numRef>
                <c:f>'NAD+'!$C$43:$C$47</c:f>
                <c:numCache>
                  <c:formatCode>General</c:formatCode>
                  <c:ptCount val="5"/>
                  <c:pt idx="0">
                    <c:v>0.832656468098347</c:v>
                  </c:pt>
                  <c:pt idx="1">
                    <c:v>4.280814633398813</c:v>
                  </c:pt>
                  <c:pt idx="2">
                    <c:v>4.619522933345729</c:v>
                  </c:pt>
                  <c:pt idx="3">
                    <c:v>1.308027080139751</c:v>
                  </c:pt>
                  <c:pt idx="4">
                    <c:v>2.697364957303</c:v>
                  </c:pt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'NAD+'!$C$79:$C$84</c:f>
              <c:numCache>
                <c:formatCode>0</c:formatCode>
                <c:ptCount val="6"/>
                <c:pt idx="0">
                  <c:v>89.89282705996837</c:v>
                </c:pt>
                <c:pt idx="1">
                  <c:v>90.67453525045352</c:v>
                </c:pt>
                <c:pt idx="2">
                  <c:v>86.35017761427699</c:v>
                </c:pt>
                <c:pt idx="3">
                  <c:v>91.60109097204595</c:v>
                </c:pt>
                <c:pt idx="4">
                  <c:v>92.97636063649541</c:v>
                </c:pt>
                <c:pt idx="5" formatCode="General">
                  <c:v>93.00683624906878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'NAD+'!$V$33</c:f>
              <c:strCache>
                <c:ptCount val="1"/>
                <c:pt idx="0">
                  <c:v>All 15N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'NAD+'!$V$41:$V$45</c:f>
                <c:numCache>
                  <c:formatCode>General</c:formatCode>
                  <c:ptCount val="5"/>
                </c:numCache>
              </c:numRef>
            </c:plus>
            <c:minus>
              <c:numRef>
                <c:f>'NAD+'!$V$41:$V$45</c:f>
                <c:numCache>
                  <c:formatCode>General</c:formatCode>
                  <c:ptCount val="5"/>
                </c:numCache>
              </c:numRef>
            </c:minus>
          </c:errBars>
          <c:xVal>
            <c:numRef>
              <c:f>'NAD+'!$B$34:$B$39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'NAD+'!$V$79:$V$84</c:f>
              <c:numCache>
                <c:formatCode>0</c:formatCode>
                <c:ptCount val="6"/>
                <c:pt idx="0">
                  <c:v>10.10717294003162</c:v>
                </c:pt>
                <c:pt idx="1">
                  <c:v>9.325464749546487</c:v>
                </c:pt>
                <c:pt idx="2">
                  <c:v>13.64982238572302</c:v>
                </c:pt>
                <c:pt idx="3">
                  <c:v>8.398909027954042</c:v>
                </c:pt>
                <c:pt idx="4">
                  <c:v>7.023639363504581</c:v>
                </c:pt>
                <c:pt idx="5">
                  <c:v>6.993163750931226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183160"/>
        <c:axId val="2090188776"/>
      </c:scatterChart>
      <c:valAx>
        <c:axId val="209018316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0188776"/>
        <c:crosses val="autoZero"/>
        <c:crossBetween val="midCat"/>
      </c:valAx>
      <c:valAx>
        <c:axId val="209018877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13C Label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01831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4" Type="http://schemas.openxmlformats.org/officeDocument/2006/relationships/chart" Target="../charts/chart85.xml"/><Relationship Id="rId5" Type="http://schemas.openxmlformats.org/officeDocument/2006/relationships/chart" Target="../charts/chart86.xml"/><Relationship Id="rId6" Type="http://schemas.openxmlformats.org/officeDocument/2006/relationships/chart" Target="../charts/chart87.xml"/><Relationship Id="rId7" Type="http://schemas.openxmlformats.org/officeDocument/2006/relationships/chart" Target="../charts/chart88.xml"/><Relationship Id="rId8" Type="http://schemas.openxmlformats.org/officeDocument/2006/relationships/chart" Target="../charts/chart89.xml"/><Relationship Id="rId9" Type="http://schemas.openxmlformats.org/officeDocument/2006/relationships/chart" Target="../charts/chart90.xml"/><Relationship Id="rId1" Type="http://schemas.openxmlformats.org/officeDocument/2006/relationships/chart" Target="../charts/chart82.xml"/><Relationship Id="rId2" Type="http://schemas.openxmlformats.org/officeDocument/2006/relationships/chart" Target="../charts/chart8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Relationship Id="rId6" Type="http://schemas.openxmlformats.org/officeDocument/2006/relationships/chart" Target="../charts/chart96.xml"/><Relationship Id="rId7" Type="http://schemas.openxmlformats.org/officeDocument/2006/relationships/chart" Target="../charts/chart97.xml"/><Relationship Id="rId8" Type="http://schemas.openxmlformats.org/officeDocument/2006/relationships/chart" Target="../charts/chart98.xml"/><Relationship Id="rId9" Type="http://schemas.openxmlformats.org/officeDocument/2006/relationships/chart" Target="../charts/chart99.xml"/><Relationship Id="rId1" Type="http://schemas.openxmlformats.org/officeDocument/2006/relationships/chart" Target="../charts/chart91.xml"/><Relationship Id="rId2" Type="http://schemas.openxmlformats.org/officeDocument/2006/relationships/chart" Target="../charts/chart9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4" Type="http://schemas.openxmlformats.org/officeDocument/2006/relationships/chart" Target="../charts/chart103.xml"/><Relationship Id="rId5" Type="http://schemas.openxmlformats.org/officeDocument/2006/relationships/chart" Target="../charts/chart104.xml"/><Relationship Id="rId6" Type="http://schemas.openxmlformats.org/officeDocument/2006/relationships/chart" Target="../charts/chart105.xml"/><Relationship Id="rId7" Type="http://schemas.openxmlformats.org/officeDocument/2006/relationships/chart" Target="../charts/chart106.xml"/><Relationship Id="rId8" Type="http://schemas.openxmlformats.org/officeDocument/2006/relationships/chart" Target="../charts/chart107.xml"/><Relationship Id="rId9" Type="http://schemas.openxmlformats.org/officeDocument/2006/relationships/chart" Target="../charts/chart108.xml"/><Relationship Id="rId1" Type="http://schemas.openxmlformats.org/officeDocument/2006/relationships/chart" Target="../charts/chart100.xml"/><Relationship Id="rId2" Type="http://schemas.openxmlformats.org/officeDocument/2006/relationships/chart" Target="../charts/chart10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4" Type="http://schemas.openxmlformats.org/officeDocument/2006/relationships/chart" Target="../charts/chart112.xml"/><Relationship Id="rId5" Type="http://schemas.openxmlformats.org/officeDocument/2006/relationships/chart" Target="../charts/chart113.xml"/><Relationship Id="rId6" Type="http://schemas.openxmlformats.org/officeDocument/2006/relationships/chart" Target="../charts/chart114.xml"/><Relationship Id="rId7" Type="http://schemas.openxmlformats.org/officeDocument/2006/relationships/chart" Target="../charts/chart115.xml"/><Relationship Id="rId8" Type="http://schemas.openxmlformats.org/officeDocument/2006/relationships/chart" Target="../charts/chart116.xml"/><Relationship Id="rId9" Type="http://schemas.openxmlformats.org/officeDocument/2006/relationships/chart" Target="../charts/chart117.xml"/><Relationship Id="rId1" Type="http://schemas.openxmlformats.org/officeDocument/2006/relationships/chart" Target="../charts/chart109.xml"/><Relationship Id="rId2" Type="http://schemas.openxmlformats.org/officeDocument/2006/relationships/chart" Target="../charts/chart11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0.xml"/><Relationship Id="rId4" Type="http://schemas.openxmlformats.org/officeDocument/2006/relationships/chart" Target="../charts/chart121.xml"/><Relationship Id="rId5" Type="http://schemas.openxmlformats.org/officeDocument/2006/relationships/chart" Target="../charts/chart122.xml"/><Relationship Id="rId6" Type="http://schemas.openxmlformats.org/officeDocument/2006/relationships/chart" Target="../charts/chart123.xml"/><Relationship Id="rId7" Type="http://schemas.openxmlformats.org/officeDocument/2006/relationships/chart" Target="../charts/chart124.xml"/><Relationship Id="rId8" Type="http://schemas.openxmlformats.org/officeDocument/2006/relationships/chart" Target="../charts/chart125.xml"/><Relationship Id="rId9" Type="http://schemas.openxmlformats.org/officeDocument/2006/relationships/chart" Target="../charts/chart126.xml"/><Relationship Id="rId1" Type="http://schemas.openxmlformats.org/officeDocument/2006/relationships/chart" Target="../charts/chart118.xml"/><Relationship Id="rId2" Type="http://schemas.openxmlformats.org/officeDocument/2006/relationships/chart" Target="../charts/chart11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9.xml"/><Relationship Id="rId4" Type="http://schemas.openxmlformats.org/officeDocument/2006/relationships/chart" Target="../charts/chart130.xml"/><Relationship Id="rId5" Type="http://schemas.openxmlformats.org/officeDocument/2006/relationships/chart" Target="../charts/chart131.xml"/><Relationship Id="rId6" Type="http://schemas.openxmlformats.org/officeDocument/2006/relationships/chart" Target="../charts/chart132.xml"/><Relationship Id="rId7" Type="http://schemas.openxmlformats.org/officeDocument/2006/relationships/chart" Target="../charts/chart133.xml"/><Relationship Id="rId8" Type="http://schemas.openxmlformats.org/officeDocument/2006/relationships/chart" Target="../charts/chart134.xml"/><Relationship Id="rId9" Type="http://schemas.openxmlformats.org/officeDocument/2006/relationships/chart" Target="../charts/chart135.xml"/><Relationship Id="rId1" Type="http://schemas.openxmlformats.org/officeDocument/2006/relationships/chart" Target="../charts/chart127.xml"/><Relationship Id="rId2" Type="http://schemas.openxmlformats.org/officeDocument/2006/relationships/chart" Target="../charts/chart12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8.xml"/><Relationship Id="rId4" Type="http://schemas.openxmlformats.org/officeDocument/2006/relationships/chart" Target="../charts/chart139.xml"/><Relationship Id="rId5" Type="http://schemas.openxmlformats.org/officeDocument/2006/relationships/chart" Target="../charts/chart140.xml"/><Relationship Id="rId6" Type="http://schemas.openxmlformats.org/officeDocument/2006/relationships/chart" Target="../charts/chart141.xml"/><Relationship Id="rId7" Type="http://schemas.openxmlformats.org/officeDocument/2006/relationships/chart" Target="../charts/chart142.xml"/><Relationship Id="rId8" Type="http://schemas.openxmlformats.org/officeDocument/2006/relationships/chart" Target="../charts/chart143.xml"/><Relationship Id="rId9" Type="http://schemas.openxmlformats.org/officeDocument/2006/relationships/chart" Target="../charts/chart144.xml"/><Relationship Id="rId1" Type="http://schemas.openxmlformats.org/officeDocument/2006/relationships/chart" Target="../charts/chart136.xml"/><Relationship Id="rId2" Type="http://schemas.openxmlformats.org/officeDocument/2006/relationships/chart" Target="../charts/chart13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7.xml"/><Relationship Id="rId4" Type="http://schemas.openxmlformats.org/officeDocument/2006/relationships/chart" Target="../charts/chart148.xml"/><Relationship Id="rId5" Type="http://schemas.openxmlformats.org/officeDocument/2006/relationships/chart" Target="../charts/chart149.xml"/><Relationship Id="rId6" Type="http://schemas.openxmlformats.org/officeDocument/2006/relationships/chart" Target="../charts/chart150.xml"/><Relationship Id="rId7" Type="http://schemas.openxmlformats.org/officeDocument/2006/relationships/chart" Target="../charts/chart151.xml"/><Relationship Id="rId8" Type="http://schemas.openxmlformats.org/officeDocument/2006/relationships/chart" Target="../charts/chart152.xml"/><Relationship Id="rId9" Type="http://schemas.openxmlformats.org/officeDocument/2006/relationships/chart" Target="../charts/chart153.xml"/><Relationship Id="rId1" Type="http://schemas.openxmlformats.org/officeDocument/2006/relationships/chart" Target="../charts/chart145.xml"/><Relationship Id="rId2" Type="http://schemas.openxmlformats.org/officeDocument/2006/relationships/chart" Target="../charts/chart14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6.xml"/><Relationship Id="rId4" Type="http://schemas.openxmlformats.org/officeDocument/2006/relationships/chart" Target="../charts/chart157.xml"/><Relationship Id="rId5" Type="http://schemas.openxmlformats.org/officeDocument/2006/relationships/chart" Target="../charts/chart158.xml"/><Relationship Id="rId6" Type="http://schemas.openxmlformats.org/officeDocument/2006/relationships/chart" Target="../charts/chart159.xml"/><Relationship Id="rId7" Type="http://schemas.openxmlformats.org/officeDocument/2006/relationships/chart" Target="../charts/chart160.xml"/><Relationship Id="rId8" Type="http://schemas.openxmlformats.org/officeDocument/2006/relationships/chart" Target="../charts/chart161.xml"/><Relationship Id="rId9" Type="http://schemas.openxmlformats.org/officeDocument/2006/relationships/chart" Target="../charts/chart162.xml"/><Relationship Id="rId1" Type="http://schemas.openxmlformats.org/officeDocument/2006/relationships/chart" Target="../charts/chart154.xml"/><Relationship Id="rId2" Type="http://schemas.openxmlformats.org/officeDocument/2006/relationships/chart" Target="../charts/chart15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5.xml"/><Relationship Id="rId4" Type="http://schemas.openxmlformats.org/officeDocument/2006/relationships/chart" Target="../charts/chart166.xml"/><Relationship Id="rId5" Type="http://schemas.openxmlformats.org/officeDocument/2006/relationships/chart" Target="../charts/chart167.xml"/><Relationship Id="rId6" Type="http://schemas.openxmlformats.org/officeDocument/2006/relationships/chart" Target="../charts/chart168.xml"/><Relationship Id="rId7" Type="http://schemas.openxmlformats.org/officeDocument/2006/relationships/chart" Target="../charts/chart169.xml"/><Relationship Id="rId8" Type="http://schemas.openxmlformats.org/officeDocument/2006/relationships/chart" Target="../charts/chart170.xml"/><Relationship Id="rId9" Type="http://schemas.openxmlformats.org/officeDocument/2006/relationships/chart" Target="../charts/chart171.xml"/><Relationship Id="rId1" Type="http://schemas.openxmlformats.org/officeDocument/2006/relationships/chart" Target="../charts/chart163.xml"/><Relationship Id="rId2" Type="http://schemas.openxmlformats.org/officeDocument/2006/relationships/chart" Target="../charts/chart1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4.xml"/><Relationship Id="rId4" Type="http://schemas.openxmlformats.org/officeDocument/2006/relationships/chart" Target="../charts/chart175.xml"/><Relationship Id="rId5" Type="http://schemas.openxmlformats.org/officeDocument/2006/relationships/chart" Target="../charts/chart176.xml"/><Relationship Id="rId6" Type="http://schemas.openxmlformats.org/officeDocument/2006/relationships/chart" Target="../charts/chart177.xml"/><Relationship Id="rId7" Type="http://schemas.openxmlformats.org/officeDocument/2006/relationships/chart" Target="../charts/chart178.xml"/><Relationship Id="rId8" Type="http://schemas.openxmlformats.org/officeDocument/2006/relationships/chart" Target="../charts/chart179.xml"/><Relationship Id="rId9" Type="http://schemas.openxmlformats.org/officeDocument/2006/relationships/chart" Target="../charts/chart180.xml"/><Relationship Id="rId1" Type="http://schemas.openxmlformats.org/officeDocument/2006/relationships/chart" Target="../charts/chart172.xml"/><Relationship Id="rId2" Type="http://schemas.openxmlformats.org/officeDocument/2006/relationships/chart" Target="../charts/chart173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3.xml"/><Relationship Id="rId4" Type="http://schemas.openxmlformats.org/officeDocument/2006/relationships/chart" Target="../charts/chart184.xml"/><Relationship Id="rId5" Type="http://schemas.openxmlformats.org/officeDocument/2006/relationships/chart" Target="../charts/chart185.xml"/><Relationship Id="rId6" Type="http://schemas.openxmlformats.org/officeDocument/2006/relationships/chart" Target="../charts/chart186.xml"/><Relationship Id="rId7" Type="http://schemas.openxmlformats.org/officeDocument/2006/relationships/chart" Target="../charts/chart187.xml"/><Relationship Id="rId8" Type="http://schemas.openxmlformats.org/officeDocument/2006/relationships/chart" Target="../charts/chart188.xml"/><Relationship Id="rId9" Type="http://schemas.openxmlformats.org/officeDocument/2006/relationships/chart" Target="../charts/chart189.xml"/><Relationship Id="rId1" Type="http://schemas.openxmlformats.org/officeDocument/2006/relationships/chart" Target="../charts/chart181.xml"/><Relationship Id="rId2" Type="http://schemas.openxmlformats.org/officeDocument/2006/relationships/chart" Target="../charts/chart18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2.xml"/><Relationship Id="rId4" Type="http://schemas.openxmlformats.org/officeDocument/2006/relationships/chart" Target="../charts/chart193.xml"/><Relationship Id="rId5" Type="http://schemas.openxmlformats.org/officeDocument/2006/relationships/chart" Target="../charts/chart194.xml"/><Relationship Id="rId6" Type="http://schemas.openxmlformats.org/officeDocument/2006/relationships/chart" Target="../charts/chart195.xml"/><Relationship Id="rId7" Type="http://schemas.openxmlformats.org/officeDocument/2006/relationships/chart" Target="../charts/chart196.xml"/><Relationship Id="rId8" Type="http://schemas.openxmlformats.org/officeDocument/2006/relationships/chart" Target="../charts/chart197.xml"/><Relationship Id="rId9" Type="http://schemas.openxmlformats.org/officeDocument/2006/relationships/chart" Target="../charts/chart198.xml"/><Relationship Id="rId1" Type="http://schemas.openxmlformats.org/officeDocument/2006/relationships/chart" Target="../charts/chart190.xml"/><Relationship Id="rId2" Type="http://schemas.openxmlformats.org/officeDocument/2006/relationships/chart" Target="../charts/chart191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1.xml"/><Relationship Id="rId4" Type="http://schemas.openxmlformats.org/officeDocument/2006/relationships/chart" Target="../charts/chart202.xml"/><Relationship Id="rId5" Type="http://schemas.openxmlformats.org/officeDocument/2006/relationships/chart" Target="../charts/chart203.xml"/><Relationship Id="rId6" Type="http://schemas.openxmlformats.org/officeDocument/2006/relationships/chart" Target="../charts/chart204.xml"/><Relationship Id="rId7" Type="http://schemas.openxmlformats.org/officeDocument/2006/relationships/chart" Target="../charts/chart205.xml"/><Relationship Id="rId8" Type="http://schemas.openxmlformats.org/officeDocument/2006/relationships/chart" Target="../charts/chart206.xml"/><Relationship Id="rId9" Type="http://schemas.openxmlformats.org/officeDocument/2006/relationships/chart" Target="../charts/chart207.xml"/><Relationship Id="rId1" Type="http://schemas.openxmlformats.org/officeDocument/2006/relationships/chart" Target="../charts/chart199.xml"/><Relationship Id="rId2" Type="http://schemas.openxmlformats.org/officeDocument/2006/relationships/chart" Target="../charts/chart200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0.xml"/><Relationship Id="rId4" Type="http://schemas.openxmlformats.org/officeDocument/2006/relationships/chart" Target="../charts/chart211.xml"/><Relationship Id="rId5" Type="http://schemas.openxmlformats.org/officeDocument/2006/relationships/chart" Target="../charts/chart212.xml"/><Relationship Id="rId6" Type="http://schemas.openxmlformats.org/officeDocument/2006/relationships/chart" Target="../charts/chart213.xml"/><Relationship Id="rId7" Type="http://schemas.openxmlformats.org/officeDocument/2006/relationships/chart" Target="../charts/chart214.xml"/><Relationship Id="rId8" Type="http://schemas.openxmlformats.org/officeDocument/2006/relationships/chart" Target="../charts/chart215.xml"/><Relationship Id="rId9" Type="http://schemas.openxmlformats.org/officeDocument/2006/relationships/chart" Target="../charts/chart216.xml"/><Relationship Id="rId1" Type="http://schemas.openxmlformats.org/officeDocument/2006/relationships/chart" Target="../charts/chart208.xml"/><Relationship Id="rId2" Type="http://schemas.openxmlformats.org/officeDocument/2006/relationships/chart" Target="../charts/chart209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9.xml"/><Relationship Id="rId4" Type="http://schemas.openxmlformats.org/officeDocument/2006/relationships/chart" Target="../charts/chart220.xml"/><Relationship Id="rId5" Type="http://schemas.openxmlformats.org/officeDocument/2006/relationships/chart" Target="../charts/chart221.xml"/><Relationship Id="rId6" Type="http://schemas.openxmlformats.org/officeDocument/2006/relationships/chart" Target="../charts/chart222.xml"/><Relationship Id="rId7" Type="http://schemas.openxmlformats.org/officeDocument/2006/relationships/chart" Target="../charts/chart223.xml"/><Relationship Id="rId8" Type="http://schemas.openxmlformats.org/officeDocument/2006/relationships/chart" Target="../charts/chart224.xml"/><Relationship Id="rId9" Type="http://schemas.openxmlformats.org/officeDocument/2006/relationships/chart" Target="../charts/chart225.xml"/><Relationship Id="rId1" Type="http://schemas.openxmlformats.org/officeDocument/2006/relationships/chart" Target="../charts/chart217.xml"/><Relationship Id="rId2" Type="http://schemas.openxmlformats.org/officeDocument/2006/relationships/chart" Target="../charts/chart218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8.xml"/><Relationship Id="rId4" Type="http://schemas.openxmlformats.org/officeDocument/2006/relationships/chart" Target="../charts/chart229.xml"/><Relationship Id="rId5" Type="http://schemas.openxmlformats.org/officeDocument/2006/relationships/chart" Target="../charts/chart230.xml"/><Relationship Id="rId6" Type="http://schemas.openxmlformats.org/officeDocument/2006/relationships/chart" Target="../charts/chart231.xml"/><Relationship Id="rId7" Type="http://schemas.openxmlformats.org/officeDocument/2006/relationships/chart" Target="../charts/chart232.xml"/><Relationship Id="rId8" Type="http://schemas.openxmlformats.org/officeDocument/2006/relationships/chart" Target="../charts/chart233.xml"/><Relationship Id="rId9" Type="http://schemas.openxmlformats.org/officeDocument/2006/relationships/chart" Target="../charts/chart234.xml"/><Relationship Id="rId1" Type="http://schemas.openxmlformats.org/officeDocument/2006/relationships/chart" Target="../charts/chart226.xml"/><Relationship Id="rId2" Type="http://schemas.openxmlformats.org/officeDocument/2006/relationships/chart" Target="../charts/chart227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7.xml"/><Relationship Id="rId4" Type="http://schemas.openxmlformats.org/officeDocument/2006/relationships/chart" Target="../charts/chart238.xml"/><Relationship Id="rId5" Type="http://schemas.openxmlformats.org/officeDocument/2006/relationships/chart" Target="../charts/chart239.xml"/><Relationship Id="rId6" Type="http://schemas.openxmlformats.org/officeDocument/2006/relationships/chart" Target="../charts/chart240.xml"/><Relationship Id="rId7" Type="http://schemas.openxmlformats.org/officeDocument/2006/relationships/chart" Target="../charts/chart241.xml"/><Relationship Id="rId8" Type="http://schemas.openxmlformats.org/officeDocument/2006/relationships/chart" Target="../charts/chart242.xml"/><Relationship Id="rId9" Type="http://schemas.openxmlformats.org/officeDocument/2006/relationships/chart" Target="../charts/chart243.xml"/><Relationship Id="rId1" Type="http://schemas.openxmlformats.org/officeDocument/2006/relationships/chart" Target="../charts/chart235.xml"/><Relationship Id="rId2" Type="http://schemas.openxmlformats.org/officeDocument/2006/relationships/chart" Target="../charts/chart23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Relationship Id="rId8" Type="http://schemas.openxmlformats.org/officeDocument/2006/relationships/chart" Target="../charts/chart35.xml"/><Relationship Id="rId9" Type="http://schemas.openxmlformats.org/officeDocument/2006/relationships/chart" Target="../charts/chart36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<Relationship Id="rId8" Type="http://schemas.openxmlformats.org/officeDocument/2006/relationships/chart" Target="../charts/chart44.xml"/><Relationship Id="rId9" Type="http://schemas.openxmlformats.org/officeDocument/2006/relationships/chart" Target="../charts/chart45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5" Type="http://schemas.openxmlformats.org/officeDocument/2006/relationships/chart" Target="../charts/chart50.xml"/><Relationship Id="rId6" Type="http://schemas.openxmlformats.org/officeDocument/2006/relationships/chart" Target="../charts/chart51.xml"/><Relationship Id="rId7" Type="http://schemas.openxmlformats.org/officeDocument/2006/relationships/chart" Target="../charts/chart52.xml"/><Relationship Id="rId8" Type="http://schemas.openxmlformats.org/officeDocument/2006/relationships/chart" Target="../charts/chart53.xml"/><Relationship Id="rId9" Type="http://schemas.openxmlformats.org/officeDocument/2006/relationships/chart" Target="../charts/chart54.xml"/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5" Type="http://schemas.openxmlformats.org/officeDocument/2006/relationships/chart" Target="../charts/chart59.xml"/><Relationship Id="rId6" Type="http://schemas.openxmlformats.org/officeDocument/2006/relationships/chart" Target="../charts/chart60.xml"/><Relationship Id="rId7" Type="http://schemas.openxmlformats.org/officeDocument/2006/relationships/chart" Target="../charts/chart61.xml"/><Relationship Id="rId8" Type="http://schemas.openxmlformats.org/officeDocument/2006/relationships/chart" Target="../charts/chart62.xml"/><Relationship Id="rId9" Type="http://schemas.openxmlformats.org/officeDocument/2006/relationships/chart" Target="../charts/chart63.xml"/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" Type="http://schemas.openxmlformats.org/officeDocument/2006/relationships/chart" Target="../charts/chart64.xml"/><Relationship Id="rId2" Type="http://schemas.openxmlformats.org/officeDocument/2006/relationships/chart" Target="../charts/chart6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Relationship Id="rId6" Type="http://schemas.openxmlformats.org/officeDocument/2006/relationships/chart" Target="../charts/chart78.xml"/><Relationship Id="rId7" Type="http://schemas.openxmlformats.org/officeDocument/2006/relationships/chart" Target="../charts/chart79.xml"/><Relationship Id="rId8" Type="http://schemas.openxmlformats.org/officeDocument/2006/relationships/chart" Target="../charts/chart80.xml"/><Relationship Id="rId9" Type="http://schemas.openxmlformats.org/officeDocument/2006/relationships/chart" Target="../charts/chart81.xml"/><Relationship Id="rId1" Type="http://schemas.openxmlformats.org/officeDocument/2006/relationships/chart" Target="../charts/chart73.xml"/><Relationship Id="rId2" Type="http://schemas.openxmlformats.org/officeDocument/2006/relationships/chart" Target="../charts/chart7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482600</xdr:colOff>
      <xdr:row>29</xdr:row>
      <xdr:rowOff>66675</xdr:rowOff>
    </xdr:from>
    <xdr:to>
      <xdr:col>32</xdr:col>
      <xdr:colOff>339725</xdr:colOff>
      <xdr:row>53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466724</xdr:colOff>
      <xdr:row>29</xdr:row>
      <xdr:rowOff>15875</xdr:rowOff>
    </xdr:from>
    <xdr:to>
      <xdr:col>35</xdr:col>
      <xdr:colOff>142874</xdr:colOff>
      <xdr:row>53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29</xdr:row>
      <xdr:rowOff>60325</xdr:rowOff>
    </xdr:from>
    <xdr:to>
      <xdr:col>39</xdr:col>
      <xdr:colOff>584200</xdr:colOff>
      <xdr:row>53</xdr:row>
      <xdr:rowOff>98426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55</xdr:row>
      <xdr:rowOff>38100</xdr:rowOff>
    </xdr:from>
    <xdr:to>
      <xdr:col>31</xdr:col>
      <xdr:colOff>568325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</xdr:colOff>
      <xdr:row>81</xdr:row>
      <xdr:rowOff>76200</xdr:rowOff>
    </xdr:from>
    <xdr:to>
      <xdr:col>31</xdr:col>
      <xdr:colOff>568325</xdr:colOff>
      <xdr:row>106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254000</xdr:colOff>
      <xdr:row>55</xdr:row>
      <xdr:rowOff>152400</xdr:rowOff>
    </xdr:from>
    <xdr:to>
      <xdr:col>34</xdr:col>
      <xdr:colOff>565150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82</xdr:row>
      <xdr:rowOff>12700</xdr:rowOff>
    </xdr:from>
    <xdr:to>
      <xdr:col>34</xdr:col>
      <xdr:colOff>438150</xdr:colOff>
      <xdr:row>106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139700</xdr:colOff>
      <xdr:row>55</xdr:row>
      <xdr:rowOff>76200</xdr:rowOff>
    </xdr:from>
    <xdr:to>
      <xdr:col>39</xdr:col>
      <xdr:colOff>342900</xdr:colOff>
      <xdr:row>79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76200</xdr:colOff>
      <xdr:row>81</xdr:row>
      <xdr:rowOff>50800</xdr:rowOff>
    </xdr:from>
    <xdr:to>
      <xdr:col>39</xdr:col>
      <xdr:colOff>279400</xdr:colOff>
      <xdr:row>105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LM Graphs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000000"/>
      </a:accent1>
      <a:accent2>
        <a:srgbClr val="0000FF"/>
      </a:accent2>
      <a:accent3>
        <a:srgbClr val="FF0000"/>
      </a:accent3>
      <a:accent4>
        <a:srgbClr val="008000"/>
      </a:accent4>
      <a:accent5>
        <a:srgbClr val="7030A0"/>
      </a:accent5>
      <a:accent6>
        <a:srgbClr val="E36C09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tabSelected="1" topLeftCell="J1" zoomScale="50" zoomScaleNormal="50" zoomScalePageLayoutView="50" workbookViewId="0">
      <pane ySplit="5" topLeftCell="A6" activePane="bottomLeft" state="frozen"/>
      <selection pane="bottomLeft" activeCell="BF21" sqref="BF21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 s="2">
        <v>37070770</v>
      </c>
      <c r="C8">
        <v>2007262</v>
      </c>
      <c r="D8">
        <v>1854577</v>
      </c>
      <c r="E8" s="2">
        <v>29972690</v>
      </c>
      <c r="F8">
        <v>1942427</v>
      </c>
      <c r="G8">
        <v>1671015</v>
      </c>
      <c r="H8" s="2">
        <v>30978550</v>
      </c>
      <c r="I8">
        <v>2071001</v>
      </c>
      <c r="J8">
        <v>1713456</v>
      </c>
      <c r="K8" s="2">
        <v>19965730</v>
      </c>
      <c r="L8">
        <v>1230193</v>
      </c>
      <c r="M8">
        <v>1032207</v>
      </c>
      <c r="N8" s="2">
        <v>16084130</v>
      </c>
      <c r="O8">
        <v>973493.1</v>
      </c>
      <c r="P8">
        <v>717778.9</v>
      </c>
      <c r="Q8" s="2">
        <v>15073100</v>
      </c>
      <c r="R8">
        <v>777330.2</v>
      </c>
      <c r="S8">
        <v>515878.8</v>
      </c>
      <c r="T8" s="2">
        <v>19618290</v>
      </c>
      <c r="U8">
        <v>717112.3</v>
      </c>
      <c r="V8">
        <v>586915.1</v>
      </c>
      <c r="W8" s="2">
        <v>28458870</v>
      </c>
      <c r="X8">
        <v>1013955</v>
      </c>
      <c r="Y8">
        <v>570530.1</v>
      </c>
      <c r="Z8" s="2">
        <v>19333290</v>
      </c>
      <c r="AA8">
        <v>786471.6</v>
      </c>
      <c r="AB8">
        <v>501695.4</v>
      </c>
      <c r="AC8" s="2">
        <v>20752650</v>
      </c>
      <c r="AD8">
        <v>944025</v>
      </c>
      <c r="AE8">
        <v>578221.69999999995</v>
      </c>
      <c r="AF8" s="2">
        <v>21363490</v>
      </c>
      <c r="AG8">
        <v>1077025</v>
      </c>
      <c r="AH8">
        <v>603106.6</v>
      </c>
      <c r="AI8" s="2">
        <v>25325660</v>
      </c>
      <c r="AJ8">
        <v>892121.8</v>
      </c>
      <c r="AK8">
        <v>544564.6</v>
      </c>
      <c r="AL8" s="2">
        <v>23767840</v>
      </c>
      <c r="AM8">
        <v>634501.30000000005</v>
      </c>
      <c r="AN8">
        <v>448752.2</v>
      </c>
      <c r="AO8" s="2">
        <v>16487810</v>
      </c>
      <c r="AP8">
        <v>849644.8</v>
      </c>
      <c r="AQ8">
        <v>448692.1</v>
      </c>
      <c r="AR8" s="2">
        <v>28696820</v>
      </c>
      <c r="AS8">
        <v>1065292</v>
      </c>
      <c r="AT8">
        <v>881573.4</v>
      </c>
      <c r="AU8" s="2">
        <v>16346410</v>
      </c>
      <c r="AV8">
        <v>747445.7</v>
      </c>
      <c r="AW8">
        <v>375803.6</v>
      </c>
      <c r="AX8" s="2">
        <v>25586840</v>
      </c>
      <c r="AY8">
        <v>740767.9</v>
      </c>
      <c r="AZ8">
        <v>386285</v>
      </c>
      <c r="BA8" s="2">
        <v>30272230</v>
      </c>
      <c r="BB8">
        <v>686648.9</v>
      </c>
      <c r="BC8">
        <v>314929.5</v>
      </c>
      <c r="BD8">
        <v>36543.589999999997</v>
      </c>
      <c r="BE8">
        <v>13354.33</v>
      </c>
      <c r="BF8">
        <v>9459.8160000000007</v>
      </c>
      <c r="BG8">
        <v>9256.4310000000005</v>
      </c>
      <c r="BH8">
        <v>18392.37</v>
      </c>
      <c r="BI8">
        <v>12724.12</v>
      </c>
    </row>
    <row r="9" spans="1:61" s="6" customFormat="1">
      <c r="A9" s="7" t="s">
        <v>76</v>
      </c>
      <c r="B9">
        <v>1201878</v>
      </c>
      <c r="C9">
        <v>97347.55</v>
      </c>
      <c r="D9">
        <v>69704.13</v>
      </c>
      <c r="E9">
        <v>1064097</v>
      </c>
      <c r="F9">
        <v>74718.03</v>
      </c>
      <c r="G9">
        <v>83908.86</v>
      </c>
      <c r="H9">
        <v>2331340</v>
      </c>
      <c r="I9">
        <v>124969.2</v>
      </c>
      <c r="J9">
        <v>75088.600000000006</v>
      </c>
      <c r="K9">
        <v>4501869</v>
      </c>
      <c r="L9">
        <v>278152.40000000002</v>
      </c>
      <c r="M9">
        <v>194412.1</v>
      </c>
      <c r="N9">
        <v>3358620</v>
      </c>
      <c r="O9">
        <v>397663</v>
      </c>
      <c r="P9">
        <v>235874.6</v>
      </c>
      <c r="Q9">
        <v>4576976</v>
      </c>
      <c r="R9">
        <v>313629.90000000002</v>
      </c>
      <c r="S9">
        <v>176147.8</v>
      </c>
      <c r="T9">
        <v>7383684</v>
      </c>
      <c r="U9">
        <v>625135.80000000005</v>
      </c>
      <c r="V9">
        <v>361330.4</v>
      </c>
      <c r="W9">
        <v>9480272</v>
      </c>
      <c r="X9">
        <v>947495.9</v>
      </c>
      <c r="Y9">
        <v>689829.2</v>
      </c>
      <c r="Z9">
        <v>7257948</v>
      </c>
      <c r="AA9">
        <v>872342.8</v>
      </c>
      <c r="AB9">
        <v>486708.8</v>
      </c>
      <c r="AC9" s="2">
        <v>12231920</v>
      </c>
      <c r="AD9">
        <v>1462683</v>
      </c>
      <c r="AE9">
        <v>1089869</v>
      </c>
      <c r="AF9" s="2">
        <v>11555190</v>
      </c>
      <c r="AG9">
        <v>1485966</v>
      </c>
      <c r="AH9">
        <v>1126699</v>
      </c>
      <c r="AI9" s="2">
        <v>12646010</v>
      </c>
      <c r="AJ9">
        <v>1328894</v>
      </c>
      <c r="AK9">
        <v>1197290</v>
      </c>
      <c r="AL9" s="2">
        <v>18753680</v>
      </c>
      <c r="AM9">
        <v>1515939</v>
      </c>
      <c r="AN9">
        <v>1204877</v>
      </c>
      <c r="AO9" s="2">
        <v>12515120</v>
      </c>
      <c r="AP9">
        <v>1815930</v>
      </c>
      <c r="AQ9">
        <v>1783117</v>
      </c>
      <c r="AR9" s="2">
        <v>16930980</v>
      </c>
      <c r="AS9">
        <v>1230917</v>
      </c>
      <c r="AT9">
        <v>759034.8</v>
      </c>
      <c r="AU9" s="2">
        <v>17832120</v>
      </c>
      <c r="AV9">
        <v>1336918</v>
      </c>
      <c r="AW9">
        <v>1728125</v>
      </c>
      <c r="AX9" s="2">
        <v>29648370</v>
      </c>
      <c r="AY9">
        <v>2606488</v>
      </c>
      <c r="AZ9">
        <v>2024391</v>
      </c>
      <c r="BA9" s="2">
        <v>27340450</v>
      </c>
      <c r="BB9">
        <v>2630339</v>
      </c>
      <c r="BC9">
        <v>1724695</v>
      </c>
      <c r="BD9">
        <v>17697.78</v>
      </c>
      <c r="BE9">
        <v>7132.3119999999999</v>
      </c>
      <c r="BF9">
        <v>2097.25</v>
      </c>
      <c r="BG9">
        <v>739.60850000000005</v>
      </c>
      <c r="BH9">
        <v>566.60929999999996</v>
      </c>
      <c r="BI9">
        <v>0</v>
      </c>
    </row>
    <row r="10" spans="1:61" s="6" customFormat="1">
      <c r="A10" s="7" t="s">
        <v>77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/>
      <c r="BE10" s="3"/>
      <c r="BF10" s="3"/>
      <c r="BG10" s="3"/>
      <c r="BH10" s="3"/>
      <c r="BI10" s="3"/>
    </row>
    <row r="11" spans="1:61" s="6" customFormat="1">
      <c r="A11" s="7" t="s">
        <v>78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38272648</v>
      </c>
      <c r="C25" s="23">
        <f t="shared" ref="C25:BC25" si="0">SUM(C8:C24)</f>
        <v>2104609.5499999998</v>
      </c>
      <c r="D25" s="23">
        <f t="shared" si="0"/>
        <v>1924281.13</v>
      </c>
      <c r="E25" s="23">
        <f t="shared" si="0"/>
        <v>31036787</v>
      </c>
      <c r="F25" s="23">
        <f t="shared" si="0"/>
        <v>2017145.03</v>
      </c>
      <c r="G25" s="23">
        <f t="shared" si="0"/>
        <v>1754923.86</v>
      </c>
      <c r="H25" s="23">
        <f t="shared" si="0"/>
        <v>33309890</v>
      </c>
      <c r="I25" s="23">
        <f t="shared" si="0"/>
        <v>2195970.2000000002</v>
      </c>
      <c r="J25" s="23">
        <f t="shared" si="0"/>
        <v>1788544.6</v>
      </c>
      <c r="K25" s="23">
        <f t="shared" si="0"/>
        <v>24467599</v>
      </c>
      <c r="L25" s="23">
        <f t="shared" si="0"/>
        <v>1508345.4</v>
      </c>
      <c r="M25" s="23">
        <f t="shared" si="0"/>
        <v>1226619.1000000001</v>
      </c>
      <c r="N25" s="23">
        <f t="shared" si="0"/>
        <v>19442750</v>
      </c>
      <c r="O25" s="23">
        <f t="shared" si="0"/>
        <v>1371156.1</v>
      </c>
      <c r="P25" s="23">
        <f t="shared" si="0"/>
        <v>953653.5</v>
      </c>
      <c r="Q25" s="23">
        <f t="shared" si="0"/>
        <v>19650076</v>
      </c>
      <c r="R25" s="23">
        <f t="shared" si="0"/>
        <v>1090960.1000000001</v>
      </c>
      <c r="S25" s="23">
        <f t="shared" si="0"/>
        <v>692026.6</v>
      </c>
      <c r="T25" s="23">
        <f t="shared" si="0"/>
        <v>27001974</v>
      </c>
      <c r="U25" s="23">
        <f t="shared" si="0"/>
        <v>1342248.1</v>
      </c>
      <c r="V25" s="23">
        <f t="shared" si="0"/>
        <v>948245.5</v>
      </c>
      <c r="W25" s="23">
        <f t="shared" si="0"/>
        <v>37939142</v>
      </c>
      <c r="X25" s="23">
        <f t="shared" si="0"/>
        <v>1961450.9</v>
      </c>
      <c r="Y25" s="23">
        <f t="shared" si="0"/>
        <v>1260359.2999999998</v>
      </c>
      <c r="Z25" s="23">
        <f t="shared" si="0"/>
        <v>26591238</v>
      </c>
      <c r="AA25" s="23">
        <f t="shared" si="0"/>
        <v>1658814.4</v>
      </c>
      <c r="AB25" s="23">
        <f t="shared" si="0"/>
        <v>988404.2</v>
      </c>
      <c r="AC25" s="23">
        <f t="shared" si="0"/>
        <v>32984570</v>
      </c>
      <c r="AD25" s="23">
        <f t="shared" si="0"/>
        <v>2406708</v>
      </c>
      <c r="AE25" s="23">
        <f t="shared" si="0"/>
        <v>1668090.7</v>
      </c>
      <c r="AF25" s="23">
        <f t="shared" si="0"/>
        <v>32918680</v>
      </c>
      <c r="AG25" s="23">
        <f t="shared" si="0"/>
        <v>2562991</v>
      </c>
      <c r="AH25" s="23">
        <f t="shared" si="0"/>
        <v>1729805.6</v>
      </c>
      <c r="AI25" s="23">
        <f t="shared" si="0"/>
        <v>37971670</v>
      </c>
      <c r="AJ25" s="23">
        <f t="shared" si="0"/>
        <v>2221015.7999999998</v>
      </c>
      <c r="AK25" s="23">
        <f t="shared" si="0"/>
        <v>1741854.6</v>
      </c>
      <c r="AL25" s="23">
        <f t="shared" si="0"/>
        <v>42521520</v>
      </c>
      <c r="AM25" s="23">
        <f t="shared" si="0"/>
        <v>2150440.2999999998</v>
      </c>
      <c r="AN25" s="23">
        <f t="shared" si="0"/>
        <v>1653629.2</v>
      </c>
      <c r="AO25" s="23">
        <f t="shared" si="0"/>
        <v>29002930</v>
      </c>
      <c r="AP25" s="23">
        <f t="shared" si="0"/>
        <v>2665574.7999999998</v>
      </c>
      <c r="AQ25" s="23">
        <f t="shared" si="0"/>
        <v>2231809.1</v>
      </c>
      <c r="AR25" s="23">
        <f t="shared" si="0"/>
        <v>45627800</v>
      </c>
      <c r="AS25" s="23">
        <f t="shared" si="0"/>
        <v>2296209</v>
      </c>
      <c r="AT25" s="23">
        <f t="shared" si="0"/>
        <v>1640608.2000000002</v>
      </c>
      <c r="AU25" s="23">
        <f t="shared" si="0"/>
        <v>34178530</v>
      </c>
      <c r="AV25" s="23">
        <f t="shared" si="0"/>
        <v>2084363.7</v>
      </c>
      <c r="AW25" s="23">
        <f t="shared" si="0"/>
        <v>2103928.6</v>
      </c>
      <c r="AX25" s="23">
        <f t="shared" si="0"/>
        <v>55235210</v>
      </c>
      <c r="AY25" s="23">
        <f t="shared" si="0"/>
        <v>3347255.9</v>
      </c>
      <c r="AZ25" s="23">
        <f t="shared" si="0"/>
        <v>2410676</v>
      </c>
      <c r="BA25" s="23">
        <f t="shared" si="0"/>
        <v>57612680</v>
      </c>
      <c r="BB25" s="23">
        <f t="shared" si="0"/>
        <v>3316987.9</v>
      </c>
      <c r="BC25" s="23">
        <f t="shared" si="0"/>
        <v>2039624.5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95.520029974860975</v>
      </c>
      <c r="D34" s="16">
        <f>(AVERAGE(B9,E9,H9)/AVERAGE(B25,E25,H25))*100</f>
        <v>4.4799700251390275</v>
      </c>
      <c r="E34" s="16">
        <f>(AVERAGE(B10,E10,H10)/AVERAGE(B25,E25,H25))*100</f>
        <v>0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4.4799700251390275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80.432061302296205</v>
      </c>
      <c r="D35" s="16">
        <f>(AVERAGE(K9,N9,Q9)/AVERAGE(K25,N25,Q25))*100</f>
        <v>19.567938697703799</v>
      </c>
      <c r="E35" s="16">
        <f>(AVERAGE($K10,$N10,$Q10)/AVERAGE(K25,N25,Q25))*100</f>
        <v>0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19.567938697703799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73.646581841432806</v>
      </c>
      <c r="D36" s="16">
        <f>(AVERAGE(T9,W9,Z9)/AVERAGE(T25,W25,Z25))*100</f>
        <v>26.353418158567187</v>
      </c>
      <c r="E36" s="16">
        <f>(AVERAGE(T10,W10,Z10)/AVERAGE(T25,W25,Z25))*100</f>
        <v>0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26.353418158567187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64.925970580771562</v>
      </c>
      <c r="D37" s="16">
        <f>(AVERAGE(AC9,AF9,AI9)/AVERAGE(AC25,AF25,AI25))*100</f>
        <v>35.074029419228431</v>
      </c>
      <c r="E37" s="16">
        <f>(AVERAGE(AC10,AF10,AI10)/AVERAGE(AC25,AF25,AI25))*100</f>
        <v>0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35.074029419228431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58.857145295971705</v>
      </c>
      <c r="D38" s="16">
        <f>(AVERAGE(AL9,AO9,AR9)/AVERAGE(AL25,AO25,AR25))*100</f>
        <v>41.142854704028309</v>
      </c>
      <c r="E38" s="16">
        <f>(AVERAGE(AL10,AO10,AR10)/AVERAGE(AL25,AO25,AR25))*100</f>
        <v>0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41.142854704028309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49.110547614503567</v>
      </c>
      <c r="D39" s="3">
        <f>(AVERAGE(AU9,AX9,BA9)/AVERAGE(AU25,AX25,BA25))*100</f>
        <v>50.889452385496426</v>
      </c>
      <c r="E39" s="3">
        <f>(AVERAGE(AU10,AX10,BA10)/AVERAGE(AU25,AX25,BA25))*100</f>
        <v>0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50.889452385496426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2.1494254492051037</v>
      </c>
      <c r="D43" s="6">
        <f>STDEV(((B9/B25)*100),((E9/E25)*100),((H9/H25)*100))</f>
        <v>2.1494254492050993</v>
      </c>
      <c r="E43" s="6">
        <f>STDEV(((B10/B25)*100),((E10/E25)*100),((H10/H25)*100))</f>
        <v>0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3.1995874650494023</v>
      </c>
      <c r="D44" s="6">
        <f>STDEV(((K9/K25)*100),((N9/N25)*100),((Q9/Q25)*100))</f>
        <v>3.1995874650493952</v>
      </c>
      <c r="E44" s="6">
        <f>STDEV(((K10/K25)*100),((N10/N25)*100),((Q10/Q25)*100))</f>
        <v>0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1.3464099064004598</v>
      </c>
      <c r="D45" s="6">
        <f>STDEV(((T9/T25)*100),((W9/W25)*100),((Z9/Z25)*100))</f>
        <v>1.3464099064004662</v>
      </c>
      <c r="E45" s="6">
        <f>STDEV(((T10/T25)*100),((W10/W25)*100),((Z10/Z25)*100))</f>
        <v>0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1.89071963491523</v>
      </c>
      <c r="D46" s="6">
        <f>STDEV(((AC9/AC25)*100),((AF9/AF25)*100),((AI9/AI25)*100))</f>
        <v>1.8907196349152369</v>
      </c>
      <c r="E46" s="6">
        <f>STDEV(((AC10/AC25)*100),((AF10/AF25)*100),((AI10/AI25)*100))</f>
        <v>0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3.7948505515072006</v>
      </c>
      <c r="D47" s="6">
        <f>STDEV(((AL9/AL25)*100),((AO9/AO25)*100),((AR9/AR25)*100))</f>
        <v>3.7948505515071984</v>
      </c>
      <c r="E47" s="6">
        <f>STDEV(((AL10/AL25)*100),((AO10/AO25)*100),((AR10/AR25)*100))</f>
        <v>0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3.2459672226059402</v>
      </c>
      <c r="D48" s="6">
        <f>STDEV(((AU9/AU25)*100),((AX9/AX25)*100),((BA9/BA25)*100))</f>
        <v>3.2459672226059362</v>
      </c>
      <c r="E48" s="6">
        <f>STDEV(((AU10/AU25)*100),((AX10/AX25)*100),((BA10/BA25)*100))</f>
        <v>0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0.61938065759056593</v>
      </c>
      <c r="C51" s="3">
        <f>(AVERAGE(T25,W25,Z25)/AVERAGE(B25,E25,H25))</f>
        <v>0.89196020340223447</v>
      </c>
      <c r="D51" s="3">
        <f>(AVERAGE(AC25,AF25,AI25)/AVERAGE(B25,E25,H25))</f>
        <v>1.0122354634470654</v>
      </c>
      <c r="E51" s="3">
        <f>(AVERAGE(AL25,AO25,AR25)/AVERAGE(B25,E25,H25))</f>
        <v>1.1416197680115321</v>
      </c>
      <c r="F51" s="3">
        <f>(AVERAGE(AU25,AX25,BA25)/AVERAGE(B25,E25,H25))</f>
        <v>1.4327361829752827</v>
      </c>
    </row>
    <row r="52" spans="1:22">
      <c r="A52" s="3" t="s">
        <v>4</v>
      </c>
      <c r="B52" s="3">
        <f>STDEV((K25/B25),(N25/E25),(Q25/H25))</f>
        <v>2.5618089693892364E-2</v>
      </c>
      <c r="C52" s="3">
        <f>STDEV((T25/B25),(W25/E25),(Z25/H25))</f>
        <v>0.27556780443251616</v>
      </c>
      <c r="D52" s="3">
        <f>STDEV((AC25/B25),(AF25/E25),(AI25/H25))</f>
        <v>0.14327411052585423</v>
      </c>
      <c r="E52" s="3">
        <f>STDEV((AL25/B25),(AO25/E25),(AR25/H25))</f>
        <v>0.21895466861814009</v>
      </c>
      <c r="F52" s="3">
        <f>STDEV((AU25/B25),(AX25/E25),(BA25/H25))</f>
        <v>0.4980777202936475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95.298390000458355</v>
      </c>
      <c r="D57" s="16">
        <f>(AVERAGE(C9,F9,I9)/AVERAGE(C25,F25,I25))*100</f>
        <v>4.7016099995416383</v>
      </c>
      <c r="E57" s="16">
        <f>(AVERAGE(C10,F10,I10)/AVERAGE(C25,F25,I25))*100</f>
        <v>0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4.7016099995416383</v>
      </c>
    </row>
    <row r="58" spans="1:22">
      <c r="B58" s="3">
        <v>5</v>
      </c>
      <c r="C58" s="16">
        <f>(AVERAGE(L8,O8,R8)/AVERAGE(L25,O25,R25))*100</f>
        <v>75.07984210198633</v>
      </c>
      <c r="D58" s="16">
        <f>(AVERAGE(L9,O9,R9)/AVERAGE(L25,O25,R25))*100</f>
        <v>24.920157898013677</v>
      </c>
      <c r="E58" s="16">
        <f>(AVERAGE(L10,O10,R10)/AVERAGE(L25,O25,R25))*100</f>
        <v>0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24.920157898013677</v>
      </c>
    </row>
    <row r="59" spans="1:22">
      <c r="B59" s="3">
        <v>15</v>
      </c>
      <c r="C59" s="16">
        <f>(AVERAGE(U8,X8,AA8)/AVERAGE(U25,X25,AA25))*100</f>
        <v>50.731125481696424</v>
      </c>
      <c r="D59" s="16">
        <f>(AVERAGE(U9,X9,AA9)/AVERAGE(U25,X25,AA25))*100</f>
        <v>49.268874518303562</v>
      </c>
      <c r="E59" s="16">
        <f>(AVERAGE(U10,X10,AA10)/AVERAGE(U25,X25,AA25))*100</f>
        <v>0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49.268874518303562</v>
      </c>
    </row>
    <row r="60" spans="1:22">
      <c r="B60" s="3">
        <v>30</v>
      </c>
      <c r="C60" s="16">
        <f>(AVERAGE(AD8,AG8,AJ8)/AVERAGE(AD25,AG25,AJ25))*100</f>
        <v>40.512965414787416</v>
      </c>
      <c r="D60" s="16">
        <f>(AVERAGE(AD9,AG9,AJ9)/AVERAGE(AD25,AG25,AJ25))*100</f>
        <v>59.487034585212598</v>
      </c>
      <c r="E60" s="16">
        <f>(AVERAGE(AD10,AG10,AJ10)/AVERAGE(AD25,AG25,AJ25))*100</f>
        <v>0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59.487034585212598</v>
      </c>
    </row>
    <row r="61" spans="1:22">
      <c r="B61" s="3">
        <v>60</v>
      </c>
      <c r="C61" s="16">
        <f>(AVERAGE(AM8,AP8,AS8)/AVERAGE(AM25,AP25,AS25))*100</f>
        <v>35.845862899623768</v>
      </c>
      <c r="D61" s="16">
        <f>(AVERAGE(AM9,AP9,AS9)/AVERAGE(AM25,AP25,AS25))*100</f>
        <v>64.154137100376246</v>
      </c>
      <c r="E61" s="16">
        <f>(AVERAGE(AM10,AP10,AS10)/AVERAGE(AM25,AP25,AS25))*100</f>
        <v>0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64.154137100376246</v>
      </c>
    </row>
    <row r="62" spans="1:22">
      <c r="B62" s="3">
        <v>120</v>
      </c>
      <c r="C62" s="3">
        <f>(AVERAGE(AV8,AY8,BB8)/AVERAGE(AV25,AY25,BB25))*100</f>
        <v>24.859527644828049</v>
      </c>
      <c r="D62" s="3">
        <f>(AVERAGE(AV9,AY9,BB9)/AVERAGE(AV25,AY25,BB25))*100</f>
        <v>75.140472355171966</v>
      </c>
      <c r="E62" s="3">
        <f>(AVERAGE(AV10,AY10,BB10)/AVERAGE(AV25,AY25,BB25))*100</f>
        <v>0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75.140472355171966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0.99421792729743508</v>
      </c>
      <c r="D65" s="6">
        <f>STDEV(((C9/C25)*100),((F9/F25)*100),((I9/I25)*100))</f>
        <v>0.99421792729742364</v>
      </c>
      <c r="E65" s="6">
        <f>STDEV(((C10/C25)*100),((F10/F25)*100),((I10/I25)*100))</f>
        <v>0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6.0254958693257192</v>
      </c>
      <c r="D66" s="3">
        <f>STDEV(((L9/L25)*100),((O9/O25)*100),((R9/R25)*100))</f>
        <v>6.0254958693257077</v>
      </c>
      <c r="E66" s="6">
        <f>STDEV(((L10/L25)*100),((O10/O25)*100),((R10/R25)*100))</f>
        <v>0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3.0960804919516036</v>
      </c>
      <c r="D67" s="3">
        <f>STDEV(((U9/U25)*100),((X9/X25)*100),((AA9/AA25)*100))</f>
        <v>3.0960804919516147</v>
      </c>
      <c r="E67" s="6">
        <f>STDEV(((U10/U25)*100),((X10/X25)*100),((AA10/AA25)*100))</f>
        <v>0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1.4233054778146688</v>
      </c>
      <c r="D68" s="3">
        <f>STDEV(((AD9/AD25)*100),((AG9/AG25)*100),((AJ9/AJ25)*100))</f>
        <v>1.4233054778146697</v>
      </c>
      <c r="E68" s="6">
        <f>STDEV(((AD10/AD25)*100),((AG10/AG25)*100),((AJ10/AJ25)*100))</f>
        <v>0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9.1433727426181814</v>
      </c>
      <c r="D69" s="3">
        <f>STDEV(((AM9/AM25)*100),((AP9/AP25)*100),((AS9/AS25)*100))</f>
        <v>9.143372742618169</v>
      </c>
      <c r="E69" s="6">
        <f>STDEV(((AM10/AM25)*100),((AP10/AP25)*100),((AS10/AS25)*100))</f>
        <v>0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8.3697512924179129</v>
      </c>
      <c r="D70" s="3">
        <f>STDEV(((AV9/AV25)*100),((AY9/AY25)*100),((BB9/BB25)*100))</f>
        <v>8.3697512924179271</v>
      </c>
      <c r="E70" s="6">
        <f>STDEV(((AV10/AV25)*100),((AY10/AY25)*100),((BB10/BB25)*100))</f>
        <v>0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0.62846384390932575</v>
      </c>
      <c r="C73" s="3">
        <f>(AVERAGE(U25,X25,AA25)/AVERAGE(C25,F25,I25))</f>
        <v>0.78549059555582601</v>
      </c>
      <c r="D73" s="3">
        <f>(AVERAGE(AD25,AG25,AJ25)/AVERAGE(C25,F25,I25))</f>
        <v>1.138181077903808</v>
      </c>
      <c r="E73" s="21">
        <f>AVERAGE(AM25,AP25,AS25)/AVERAGE(C25,F25,I25)</f>
        <v>1.1257571907081396</v>
      </c>
      <c r="F73" s="3">
        <f>(AVERAGE(AV25,AY25,BB25)/AVERAGE(C25,F25,I25))</f>
        <v>1.3847718608596937</v>
      </c>
    </row>
    <row r="74" spans="1:22">
      <c r="A74" s="3" t="s">
        <v>4</v>
      </c>
      <c r="B74" s="3">
        <f>STDEV((L25/C25),(O25/F25),(R25/I25))</f>
        <v>0.11774591284933125</v>
      </c>
      <c r="C74" s="3">
        <f>STDEV((U25/C25),(X25/F25),(AA25/I25))</f>
        <v>0.1697534024637945</v>
      </c>
      <c r="D74" s="3">
        <f>STDEV((AD25/C25),(AG25/F25),(AJ25/I25))</f>
        <v>0.1296072674464557</v>
      </c>
      <c r="E74" s="3">
        <f>STDEV((AM25/C25),(AP25/F25),(AS25/I25))</f>
        <v>0.16655934569436021</v>
      </c>
      <c r="F74" s="3">
        <f>STDEV((AV25/C25),(AY25/F25),(BB25/I25))</f>
        <v>0.35125469266419668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95.817262911632355</v>
      </c>
      <c r="D79" s="16">
        <f>(AVERAGE(D9,G9,J9)/AVERAGE(D25,G25,J25))*100</f>
        <v>4.1827370883676478</v>
      </c>
      <c r="E79" s="16">
        <f>(AVERAGE(D10,G10,J10)/AVERAGE(D25,G25,J25))*100</f>
        <v>0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4.1827370883676478</v>
      </c>
    </row>
    <row r="80" spans="1:22">
      <c r="B80" s="3">
        <v>5</v>
      </c>
      <c r="C80" s="16">
        <f>(AVERAGE(M8,P8,S8)/AVERAGE(M25,P25,S25))*100</f>
        <v>78.886792155914662</v>
      </c>
      <c r="D80" s="16">
        <f>(AVERAGE(M9,P9,S9)/AVERAGE(M25,P25,S25))*100</f>
        <v>21.11320784408532</v>
      </c>
      <c r="E80" s="16">
        <f>(AVERAGE(M10,P10,S10)/AVERAGE(M25,P25,S25))*100</f>
        <v>0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21.11320784408532</v>
      </c>
    </row>
    <row r="81" spans="1:22">
      <c r="B81" s="3">
        <v>15</v>
      </c>
      <c r="C81" s="16">
        <f>(AVERAGE(V8,Y8,AB8)/AVERAGE(V25,Y25,AB25))*100</f>
        <v>51.896650900888922</v>
      </c>
      <c r="D81" s="16">
        <f>(AVERAGE(V9,Y9,AB9)/AVERAGE(V25,Y25,AB25))*100</f>
        <v>48.103349099111078</v>
      </c>
      <c r="E81" s="16">
        <f>(AVERAGE(V10,Y10,AB10)/AVERAGE(V25,Y25,AB25))*100</f>
        <v>0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48.103349099111078</v>
      </c>
    </row>
    <row r="82" spans="1:22">
      <c r="B82" s="3">
        <v>30</v>
      </c>
      <c r="C82" s="16">
        <f>(AVERAGE(AE8,AH8,AK8)/AVERAGE(AE25,AH25,AK25))*100</f>
        <v>33.579310234665257</v>
      </c>
      <c r="D82" s="16">
        <f>(AVERAGE(AE9,AH9,AK9)/AVERAGE(AE25,AH25,AK25))*100</f>
        <v>66.420689765334743</v>
      </c>
      <c r="E82" s="16">
        <f>(AVERAGE(AE10,AH10,AK10)/AVERAGE(AE25,AH25,AK25))*100</f>
        <v>0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66.420689765334743</v>
      </c>
    </row>
    <row r="83" spans="1:22">
      <c r="B83" s="3">
        <v>60</v>
      </c>
      <c r="C83" s="16">
        <f>(AVERAGE(AN8,AQ8,AT8)/AVERAGE(AN25,AQ25,AT25))*100</f>
        <v>32.193317591518635</v>
      </c>
      <c r="D83" s="16">
        <f>(AVERAGE(AN9,AQ9,AT9)/AVERAGE(AN25,AQ25,AT25))*100</f>
        <v>67.80668240848135</v>
      </c>
      <c r="E83" s="16">
        <f>(AVERAGE(AN10,AQ10,AT10)/AVERAGE(AN25,AQ25,AT25))*100</f>
        <v>0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67.80668240848135</v>
      </c>
    </row>
    <row r="84" spans="1:22">
      <c r="B84" s="3">
        <v>120</v>
      </c>
      <c r="C84" s="3">
        <f>(AVERAGE(AW8,AZ8,BC8)/AVERAGE(AW25,AZ25,BC25))*100</f>
        <v>16.432414606929139</v>
      </c>
      <c r="D84" s="3">
        <f>(AVERAGE(AW9,AZ9,BC9)/AVERAGE(AW25,AZ25,BC25))*100</f>
        <v>83.567585393070871</v>
      </c>
      <c r="E84" s="3">
        <f>(AVERAGE(AW10,AZ10,BC10)/AVERAGE(AW25,AZ25,BC25))*100</f>
        <v>0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83.567585393070871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0.57949987924931423</v>
      </c>
      <c r="D87" s="3">
        <f>STDEV(((D9/D25)*100),((G9/G25)*100),((J9/J25)*100))</f>
        <v>0.57949987924931368</v>
      </c>
      <c r="E87" s="3">
        <f>STDEV(((D10/D25)*100),((G10/G25)*100),((J10/J25)*100))</f>
        <v>0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5.349398611357441</v>
      </c>
      <c r="D88" s="3">
        <f>STDEV(((M9/M25)*100),((P9/P25)*100),((S9/S25)*100))</f>
        <v>5.349398611357449</v>
      </c>
      <c r="E88" s="3">
        <f>STDEV(((M10/M25)*100),((P10/P25)*100),((S10/S25)*100))</f>
        <v>0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8.4720416284478475</v>
      </c>
      <c r="D89" s="3">
        <f>STDEV(((V9/V25)*100),((Y9/Y25)*100),((AB9/AB25)*100))</f>
        <v>8.4720416284477125</v>
      </c>
      <c r="E89" s="3">
        <f>STDEV(((V10/V25)*100),((Y10/Y25)*100),((AB10/AB25)*100))</f>
        <v>0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2.0238997085542971</v>
      </c>
      <c r="D90" s="3">
        <f>STDEV(((AE9/AE25)*100),((AH9/AH25)*100),((AK9/AK25)*100))</f>
        <v>2.0238997085542891</v>
      </c>
      <c r="E90" s="3">
        <f>STDEV(((AE10/AE25)*100),((AH10/AH25)*100),((AK10/AK25)*100))</f>
        <v>0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17.738173000349349</v>
      </c>
      <c r="D91" s="3">
        <f>STDEV(((AN9/AN25)*100),((AQ9/AQ25)*100),((AT9/AT25)*100))</f>
        <v>17.738173000349331</v>
      </c>
      <c r="E91" s="3">
        <f>STDEV(((AN10/AN25)*100),((AQ10/AQ25)*100),((AT10/AT25)*100))</f>
        <v>0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1.2637332027157979</v>
      </c>
      <c r="D92" s="3">
        <f>STDEV(((AW9/AW25)*100),((AZ9/AZ25)*100),((BC9/BC25)*100))</f>
        <v>1.2637332027158046</v>
      </c>
      <c r="E92" s="3">
        <f>STDEV(((AW10/AW25)*100),((AZ10/AZ25)*100),((BC10/BC25)*100))</f>
        <v>0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0.52531652240496995</v>
      </c>
      <c r="C95" s="3">
        <f>(AVERAGE(V25,Y25,AB25)/AVERAGE(D25,G25,J25))</f>
        <v>0.58470289236490081</v>
      </c>
      <c r="D95" s="3">
        <f>(AVERAGE(AE25,AH25,AK25)/AVERAGE(D25,G25,J25))</f>
        <v>0.94001212297653891</v>
      </c>
      <c r="E95" s="3">
        <f>(AVERAGE(AN25,AQ25,AT25)/AVERAGE(D25,G25,J25))</f>
        <v>1.0106619568143025</v>
      </c>
      <c r="F95" s="21">
        <f>AVERAGE(AW25,AZ25,BC25)/AVERAGE(D25,G25,J25)</f>
        <v>1.1987068888427277</v>
      </c>
    </row>
    <row r="96" spans="1:22">
      <c r="A96" s="3" t="s">
        <v>4</v>
      </c>
      <c r="B96" s="3">
        <f>STDEV((M25/D25),(P25/G25),(S25/J25))</f>
        <v>0.12655193066715265</v>
      </c>
      <c r="C96" s="3">
        <f>STDEV((V25/D25),(Y25/G25),(AB25/J25))</f>
        <v>0.1167604471801391</v>
      </c>
      <c r="D96" s="3">
        <f>STDEV((AE25/D25),(AH25/G25),(AK25/J25))</f>
        <v>6.5464273018661714E-2</v>
      </c>
      <c r="E96" s="3">
        <f>STDEV((AN25/D25),(AQ25/G25),(AT25/J25))</f>
        <v>0.22325700072190796</v>
      </c>
      <c r="F96" s="3">
        <f>STDEV((AW25/D25),(AZ25/G25),(BC25/J25))</f>
        <v>0.1501128038037261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topLeftCell="B1" zoomScale="50" zoomScaleNormal="50" zoomScalePageLayoutView="50" workbookViewId="0">
      <pane ySplit="5" topLeftCell="A6" activePane="bottomLeft" state="frozen"/>
      <selection pane="bottomLeft" activeCell="B8" sqref="B8:BI9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489601.3</v>
      </c>
      <c r="C8">
        <v>24291.360000000001</v>
      </c>
      <c r="D8">
        <v>45610.35</v>
      </c>
      <c r="E8">
        <v>137163.29999999999</v>
      </c>
      <c r="F8">
        <v>48185.26</v>
      </c>
      <c r="G8">
        <v>22780.880000000001</v>
      </c>
      <c r="H8">
        <v>369375.8</v>
      </c>
      <c r="I8">
        <v>35873.17</v>
      </c>
      <c r="J8">
        <v>43714.6</v>
      </c>
      <c r="K8">
        <v>299241.5</v>
      </c>
      <c r="L8">
        <v>29250.32</v>
      </c>
      <c r="M8">
        <v>8467.2150000000001</v>
      </c>
      <c r="N8">
        <v>26241.61</v>
      </c>
      <c r="O8">
        <v>7262.4340000000002</v>
      </c>
      <c r="P8">
        <v>6869.2070000000003</v>
      </c>
      <c r="Q8">
        <v>68477.66</v>
      </c>
      <c r="R8">
        <v>4121.4189999999999</v>
      </c>
      <c r="S8">
        <v>17005.98</v>
      </c>
      <c r="T8">
        <v>117677.9</v>
      </c>
      <c r="U8">
        <v>27093.06</v>
      </c>
      <c r="V8">
        <v>18715.86</v>
      </c>
      <c r="W8">
        <v>215431.9</v>
      </c>
      <c r="X8">
        <v>18791.490000000002</v>
      </c>
      <c r="Y8">
        <v>4853.8500000000004</v>
      </c>
      <c r="Z8">
        <v>81207.58</v>
      </c>
      <c r="AA8">
        <v>50646.48</v>
      </c>
      <c r="AB8">
        <v>16765.68</v>
      </c>
      <c r="AC8">
        <v>426336.8</v>
      </c>
      <c r="AD8">
        <v>27339.9</v>
      </c>
      <c r="AE8">
        <v>50183.16</v>
      </c>
      <c r="AF8">
        <v>369879.8</v>
      </c>
      <c r="AG8">
        <v>80359.53</v>
      </c>
      <c r="AH8">
        <v>32036.23</v>
      </c>
      <c r="AI8">
        <v>312249.59999999998</v>
      </c>
      <c r="AJ8">
        <v>70416.320000000007</v>
      </c>
      <c r="AK8">
        <v>19682.28</v>
      </c>
      <c r="AL8">
        <v>527933.4</v>
      </c>
      <c r="AM8">
        <v>41446.11</v>
      </c>
      <c r="AN8">
        <v>42238.52</v>
      </c>
      <c r="AO8">
        <v>377062.3</v>
      </c>
      <c r="AP8">
        <v>45273.56</v>
      </c>
      <c r="AQ8">
        <v>45668.69</v>
      </c>
      <c r="AR8">
        <v>334665.90000000002</v>
      </c>
      <c r="AS8">
        <v>69022.92</v>
      </c>
      <c r="AT8">
        <v>7898.0219999999999</v>
      </c>
      <c r="AU8">
        <v>27394.5</v>
      </c>
      <c r="AV8">
        <v>49689.89</v>
      </c>
      <c r="AW8">
        <v>28077.25</v>
      </c>
      <c r="AX8">
        <v>296258.59999999998</v>
      </c>
      <c r="AY8">
        <v>39903.129999999997</v>
      </c>
      <c r="AZ8">
        <v>41382.129999999997</v>
      </c>
      <c r="BA8">
        <v>511760</v>
      </c>
      <c r="BB8">
        <v>35243.86</v>
      </c>
      <c r="BC8">
        <v>24935.11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s="6" customFormat="1">
      <c r="A9" s="7" t="s">
        <v>76</v>
      </c>
      <c r="B9">
        <v>38470.32</v>
      </c>
      <c r="C9">
        <v>1862.02</v>
      </c>
      <c r="D9">
        <v>4518.7370000000001</v>
      </c>
      <c r="E9">
        <v>55046.21</v>
      </c>
      <c r="F9">
        <v>3720.6509999999998</v>
      </c>
      <c r="G9">
        <v>1988.963</v>
      </c>
      <c r="H9">
        <v>12881.04</v>
      </c>
      <c r="I9">
        <v>0</v>
      </c>
      <c r="J9">
        <v>0</v>
      </c>
      <c r="K9">
        <v>34976.699999999997</v>
      </c>
      <c r="L9">
        <v>0</v>
      </c>
      <c r="M9">
        <v>1682.7660000000001</v>
      </c>
      <c r="N9">
        <v>2177.2559999999999</v>
      </c>
      <c r="O9">
        <v>0</v>
      </c>
      <c r="P9">
        <v>0</v>
      </c>
      <c r="Q9">
        <v>5842.942</v>
      </c>
      <c r="R9">
        <v>0</v>
      </c>
      <c r="S9">
        <v>0</v>
      </c>
      <c r="T9">
        <v>17002.59</v>
      </c>
      <c r="U9">
        <v>2641.607</v>
      </c>
      <c r="V9">
        <v>0</v>
      </c>
      <c r="W9">
        <v>33340.480000000003</v>
      </c>
      <c r="X9">
        <v>0</v>
      </c>
      <c r="Y9">
        <v>0</v>
      </c>
      <c r="Z9">
        <v>3978.4140000000002</v>
      </c>
      <c r="AA9">
        <v>1783.4639999999999</v>
      </c>
      <c r="AB9">
        <v>0</v>
      </c>
      <c r="AC9">
        <v>21950.94</v>
      </c>
      <c r="AD9">
        <v>2142.3380000000002</v>
      </c>
      <c r="AE9">
        <v>2359.5639999999999</v>
      </c>
      <c r="AF9">
        <v>49025.16</v>
      </c>
      <c r="AG9">
        <v>5902.7889999999998</v>
      </c>
      <c r="AH9">
        <v>1866.422</v>
      </c>
      <c r="AI9">
        <v>64913.52</v>
      </c>
      <c r="AJ9">
        <v>2529.9520000000002</v>
      </c>
      <c r="AK9">
        <v>0</v>
      </c>
      <c r="AL9">
        <v>58058.71</v>
      </c>
      <c r="AM9">
        <v>3015.7660000000001</v>
      </c>
      <c r="AN9">
        <v>1647.201</v>
      </c>
      <c r="AO9">
        <v>27863.34</v>
      </c>
      <c r="AP9">
        <v>1681.9949999999999</v>
      </c>
      <c r="AQ9">
        <v>0</v>
      </c>
      <c r="AR9">
        <v>41374.46</v>
      </c>
      <c r="AS9">
        <v>1619.0260000000001</v>
      </c>
      <c r="AT9">
        <v>0</v>
      </c>
      <c r="AU9">
        <v>1655.499</v>
      </c>
      <c r="AV9">
        <v>0</v>
      </c>
      <c r="AW9">
        <v>0</v>
      </c>
      <c r="AX9">
        <v>51843.09</v>
      </c>
      <c r="AY9">
        <v>2190.0160000000001</v>
      </c>
      <c r="AZ9">
        <v>0</v>
      </c>
      <c r="BA9">
        <v>73945.06</v>
      </c>
      <c r="BB9">
        <v>0</v>
      </c>
      <c r="BC9">
        <v>0</v>
      </c>
      <c r="BD9">
        <v>0</v>
      </c>
      <c r="BE9">
        <v>2307.0819999999999</v>
      </c>
      <c r="BF9">
        <v>0</v>
      </c>
      <c r="BG9">
        <v>1383.0709999999999</v>
      </c>
      <c r="BH9">
        <v>1418.3879999999999</v>
      </c>
      <c r="BI9">
        <v>0</v>
      </c>
    </row>
    <row r="10" spans="1:61" s="6" customFormat="1">
      <c r="A10" s="7" t="s">
        <v>77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3"/>
      <c r="BE10" s="3"/>
      <c r="BF10" s="3"/>
      <c r="BG10" s="3"/>
      <c r="BH10" s="3"/>
      <c r="BI10" s="3"/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528071.62</v>
      </c>
      <c r="C25" s="23">
        <f t="shared" ref="C25:BC25" si="0">SUM(C8:C24)</f>
        <v>26153.38</v>
      </c>
      <c r="D25" s="23">
        <f t="shared" si="0"/>
        <v>50129.087</v>
      </c>
      <c r="E25" s="23">
        <f t="shared" si="0"/>
        <v>192209.50999999998</v>
      </c>
      <c r="F25" s="23">
        <f t="shared" si="0"/>
        <v>51905.911</v>
      </c>
      <c r="G25" s="23">
        <f t="shared" si="0"/>
        <v>24769.843000000001</v>
      </c>
      <c r="H25" s="23">
        <f t="shared" si="0"/>
        <v>382256.83999999997</v>
      </c>
      <c r="I25" s="23">
        <f t="shared" si="0"/>
        <v>35873.17</v>
      </c>
      <c r="J25" s="23">
        <f t="shared" si="0"/>
        <v>43714.6</v>
      </c>
      <c r="K25" s="23">
        <f t="shared" si="0"/>
        <v>334218.2</v>
      </c>
      <c r="L25" s="23">
        <f t="shared" si="0"/>
        <v>29250.32</v>
      </c>
      <c r="M25" s="23">
        <f t="shared" si="0"/>
        <v>10149.981</v>
      </c>
      <c r="N25" s="23">
        <f t="shared" si="0"/>
        <v>28418.866000000002</v>
      </c>
      <c r="O25" s="23">
        <f t="shared" si="0"/>
        <v>7262.4340000000002</v>
      </c>
      <c r="P25" s="23">
        <f t="shared" si="0"/>
        <v>6869.2070000000003</v>
      </c>
      <c r="Q25" s="23">
        <f t="shared" si="0"/>
        <v>74320.601999999999</v>
      </c>
      <c r="R25" s="23">
        <f t="shared" si="0"/>
        <v>4121.4189999999999</v>
      </c>
      <c r="S25" s="23">
        <f t="shared" si="0"/>
        <v>17005.98</v>
      </c>
      <c r="T25" s="23">
        <f t="shared" si="0"/>
        <v>134680.49</v>
      </c>
      <c r="U25" s="23">
        <f t="shared" si="0"/>
        <v>29734.667000000001</v>
      </c>
      <c r="V25" s="23">
        <f t="shared" si="0"/>
        <v>18715.86</v>
      </c>
      <c r="W25" s="23">
        <f t="shared" si="0"/>
        <v>248772.38</v>
      </c>
      <c r="X25" s="23">
        <f t="shared" si="0"/>
        <v>18791.490000000002</v>
      </c>
      <c r="Y25" s="23">
        <f t="shared" si="0"/>
        <v>4853.8500000000004</v>
      </c>
      <c r="Z25" s="23">
        <f t="shared" si="0"/>
        <v>85185.994000000006</v>
      </c>
      <c r="AA25" s="23">
        <f t="shared" si="0"/>
        <v>52429.944000000003</v>
      </c>
      <c r="AB25" s="23">
        <f t="shared" si="0"/>
        <v>16765.68</v>
      </c>
      <c r="AC25" s="23">
        <f t="shared" si="0"/>
        <v>448287.74</v>
      </c>
      <c r="AD25" s="23">
        <f t="shared" si="0"/>
        <v>29482.238000000001</v>
      </c>
      <c r="AE25" s="23">
        <f t="shared" si="0"/>
        <v>52542.724000000002</v>
      </c>
      <c r="AF25" s="23">
        <f t="shared" si="0"/>
        <v>418904.95999999996</v>
      </c>
      <c r="AG25" s="23">
        <f t="shared" si="0"/>
        <v>86262.319000000003</v>
      </c>
      <c r="AH25" s="23">
        <f t="shared" si="0"/>
        <v>33902.652000000002</v>
      </c>
      <c r="AI25" s="23">
        <f t="shared" si="0"/>
        <v>377163.12</v>
      </c>
      <c r="AJ25" s="23">
        <f t="shared" si="0"/>
        <v>72946.272000000012</v>
      </c>
      <c r="AK25" s="23">
        <f t="shared" si="0"/>
        <v>19682.28</v>
      </c>
      <c r="AL25" s="23">
        <f t="shared" si="0"/>
        <v>585992.11</v>
      </c>
      <c r="AM25" s="23">
        <f t="shared" si="0"/>
        <v>44461.876000000004</v>
      </c>
      <c r="AN25" s="23">
        <f t="shared" si="0"/>
        <v>43885.720999999998</v>
      </c>
      <c r="AO25" s="23">
        <f t="shared" si="0"/>
        <v>404925.64</v>
      </c>
      <c r="AP25" s="23">
        <f t="shared" si="0"/>
        <v>46955.555</v>
      </c>
      <c r="AQ25" s="23">
        <f t="shared" si="0"/>
        <v>45668.69</v>
      </c>
      <c r="AR25" s="23">
        <f t="shared" si="0"/>
        <v>376040.36000000004</v>
      </c>
      <c r="AS25" s="23">
        <f t="shared" si="0"/>
        <v>70641.945999999996</v>
      </c>
      <c r="AT25" s="23">
        <f t="shared" si="0"/>
        <v>7898.0219999999999</v>
      </c>
      <c r="AU25" s="23">
        <f t="shared" si="0"/>
        <v>29049.999</v>
      </c>
      <c r="AV25" s="23">
        <f t="shared" si="0"/>
        <v>49689.89</v>
      </c>
      <c r="AW25" s="23">
        <f t="shared" si="0"/>
        <v>28077.25</v>
      </c>
      <c r="AX25" s="23">
        <f t="shared" si="0"/>
        <v>348101.68999999994</v>
      </c>
      <c r="AY25" s="23">
        <f t="shared" si="0"/>
        <v>42093.146000000001</v>
      </c>
      <c r="AZ25" s="23">
        <f t="shared" si="0"/>
        <v>41382.129999999997</v>
      </c>
      <c r="BA25" s="23">
        <f t="shared" si="0"/>
        <v>585705.06000000006</v>
      </c>
      <c r="BB25" s="23">
        <f t="shared" si="0"/>
        <v>35243.86</v>
      </c>
      <c r="BC25" s="23">
        <f t="shared" si="0"/>
        <v>24935.11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90.349759110790529</v>
      </c>
      <c r="D34" s="16">
        <f>(AVERAGE(B9,E9,H9)/AVERAGE(B25,E25,H25))*100</f>
        <v>9.6502408892094653</v>
      </c>
      <c r="E34" s="16">
        <f>(AVERAGE(B10,E10,H10)/AVERAGE(B25,E25,H25))*100</f>
        <v>0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9.6502408892094653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90.159939703815894</v>
      </c>
      <c r="D35" s="16">
        <f>(AVERAGE(K9,N9,Q9)/AVERAGE(K25,N25,Q25))*100</f>
        <v>9.840060296184113</v>
      </c>
      <c r="E35" s="16">
        <f>(AVERAGE($K10,$N10,$Q10)/AVERAGE(K25,N25,Q25))*100</f>
        <v>0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9.840060296184113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88.408668556349184</v>
      </c>
      <c r="D36" s="16">
        <f>(AVERAGE(T9,W9,Z9)/AVERAGE(T25,W25,Z25))*100</f>
        <v>11.591331443650821</v>
      </c>
      <c r="E36" s="16">
        <f>(AVERAGE(T10,W10,Z10)/AVERAGE(T25,W25,Z25))*100</f>
        <v>0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11.591331443650821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89.079520679221815</v>
      </c>
      <c r="D37" s="16">
        <f>(AVERAGE(AC9,AF9,AI9)/AVERAGE(AC25,AF25,AI25))*100</f>
        <v>10.920479320778202</v>
      </c>
      <c r="E37" s="16">
        <f>(AVERAGE(AC10,AF10,AI10)/AVERAGE(AC25,AF25,AI25))*100</f>
        <v>0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10.920479320778202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90.687607098654993</v>
      </c>
      <c r="D38" s="16">
        <f>(AVERAGE(AL9,AO9,AR9)/AVERAGE(AL25,AO25,AR25))*100</f>
        <v>9.3123929013450173</v>
      </c>
      <c r="E38" s="16">
        <f>(AVERAGE(AL10,AO10,AR10)/AVERAGE(AL25,AO25,AR25))*100</f>
        <v>0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9.3123929013450173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86.764007300944826</v>
      </c>
      <c r="D39" s="3">
        <f>(AVERAGE(AU9,AX9,BA9)/AVERAGE(AU25,AX25,BA25))*100</f>
        <v>13.235992699055174</v>
      </c>
      <c r="E39" s="3">
        <f>(AVERAGE(AU10,AX10,BA10)/AVERAGE(AU25,AX25,BA25))*100</f>
        <v>0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13.235992699055174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13.600391115331609</v>
      </c>
      <c r="D43" s="6">
        <f>STDEV(((B9/B25)*100),((E9/E25)*100),((H9/H25)*100))</f>
        <v>13.600391115331597</v>
      </c>
      <c r="E43" s="6">
        <f>STDEV(((B10/B25)*100),((E10/E25)*100),((H10/H25)*100))</f>
        <v>0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1.5641823694659192</v>
      </c>
      <c r="D44" s="6">
        <f>STDEV(((K9/K25)*100),((N9/N25)*100),((Q9/Q25)*100))</f>
        <v>1.5641823694659081</v>
      </c>
      <c r="E44" s="6">
        <f>STDEV(((K10/K25)*100),((N10/N25)*100),((Q10/Q25)*100))</f>
        <v>0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4.8324584170190761</v>
      </c>
      <c r="D45" s="6">
        <f>STDEV(((T9/T25)*100),((W9/W25)*100),((Z9/Z25)*100))</f>
        <v>4.8324584170190787</v>
      </c>
      <c r="E45" s="6">
        <f>STDEV(((T10/T25)*100),((W10/W25)*100),((Z10/Z25)*100))</f>
        <v>0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6.1685911110616169</v>
      </c>
      <c r="D46" s="6">
        <f>STDEV(((AC9/AC25)*100),((AF9/AF25)*100),((AI9/AI25)*100))</f>
        <v>6.1685911110616169</v>
      </c>
      <c r="E46" s="6">
        <f>STDEV(((AC10/AC25)*100),((AF10/AF25)*100),((AI10/AI25)*100))</f>
        <v>0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2.1349000141439589</v>
      </c>
      <c r="D47" s="6">
        <f>STDEV(((AL9/AL25)*100),((AO9/AO25)*100),((AR9/AR25)*100))</f>
        <v>2.1349000141439638</v>
      </c>
      <c r="E47" s="6">
        <f>STDEV(((AL10/AL25)*100),((AO10/AO25)*100),((AR10/AR25)*100))</f>
        <v>0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4.7897691411539851</v>
      </c>
      <c r="D48" s="6">
        <f>STDEV(((AU9/AU25)*100),((AX9/AX25)*100),((BA9/BA25)*100))</f>
        <v>4.7897691411539913</v>
      </c>
      <c r="E48" s="6">
        <f>STDEV(((AU10/AU25)*100),((AX10/AX25)*100),((BA10/BA25)*100))</f>
        <v>0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0.39631983649506425</v>
      </c>
      <c r="C51" s="3">
        <f>(AVERAGE(T25,W25,Z25)/AVERAGE(B25,E25,H25))</f>
        <v>0.42505462555634249</v>
      </c>
      <c r="D51" s="3">
        <f>(AVERAGE(AC25,AF25,AI25)/AVERAGE(B25,E25,H25))</f>
        <v>1.1286285405662717</v>
      </c>
      <c r="E51" s="3">
        <f>(AVERAGE(AL25,AO25,AR25)/AVERAGE(B25,E25,H25))</f>
        <v>1.2398286020027047</v>
      </c>
      <c r="F51" s="3">
        <f>(AVERAGE(AU25,AX25,BA25)/AVERAGE(B25,E25,H25))</f>
        <v>0.87330937817951071</v>
      </c>
    </row>
    <row r="52" spans="1:22">
      <c r="A52" s="3" t="s">
        <v>4</v>
      </c>
      <c r="B52" s="3">
        <f>STDEV((K25/B25),(N25/E25),(Q25/H25))</f>
        <v>0.2676142876174884</v>
      </c>
      <c r="C52" s="3">
        <f>STDEV((T25/B25),(W25/E25),(Z25/H25))</f>
        <v>0.60950823302997381</v>
      </c>
      <c r="D52" s="3">
        <f>STDEV((AC25/B25),(AF25/E25),(AI25/H25))</f>
        <v>0.73164838981996982</v>
      </c>
      <c r="E52" s="3">
        <f>STDEV((AL25/B25),(AO25/E25),(AR25/H25))</f>
        <v>0.61521039806269484</v>
      </c>
      <c r="F52" s="3">
        <f>STDEV((AU25/B25),(AX25/E25),(BA25/H25))</f>
        <v>0.94371590454767851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95.100017193519577</v>
      </c>
      <c r="D57" s="16">
        <f>(AVERAGE(C9,F9,I9)/AVERAGE(C25,F25,I25))*100</f>
        <v>4.8999828064804118</v>
      </c>
      <c r="E57" s="16">
        <f>(AVERAGE(C10,F10,I10)/AVERAGE(C25,F25,I25))*100</f>
        <v>0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4.8999828064804118</v>
      </c>
    </row>
    <row r="58" spans="1:22">
      <c r="B58" s="3">
        <v>5</v>
      </c>
      <c r="C58" s="16">
        <f>(AVERAGE(L8,O8,R8)/AVERAGE(L25,O25,R25))*100</f>
        <v>100</v>
      </c>
      <c r="D58" s="16">
        <f>(AVERAGE(L9,O9,R9)/AVERAGE(L25,O25,R25))*100</f>
        <v>0</v>
      </c>
      <c r="E58" s="16">
        <f>(AVERAGE(L10,O10,R10)/AVERAGE(L25,O25,R25))*100</f>
        <v>0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0</v>
      </c>
    </row>
    <row r="59" spans="1:22">
      <c r="B59" s="3">
        <v>15</v>
      </c>
      <c r="C59" s="16">
        <f>(AVERAGE(U8,X8,AA8)/AVERAGE(U25,X25,AA25))*100</f>
        <v>95.616836470338711</v>
      </c>
      <c r="D59" s="16">
        <f>(AVERAGE(U9,X9,AA9)/AVERAGE(U25,X25,AA25))*100</f>
        <v>4.3831635296612728</v>
      </c>
      <c r="E59" s="16">
        <f>(AVERAGE(U10,X10,AA10)/AVERAGE(U25,X25,AA25))*100</f>
        <v>0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4.3831635296612728</v>
      </c>
    </row>
    <row r="60" spans="1:22">
      <c r="B60" s="3">
        <v>30</v>
      </c>
      <c r="C60" s="16">
        <f>(AVERAGE(AD8,AG8,AJ8)/AVERAGE(AD25,AG25,AJ25))*100</f>
        <v>94.395552207786409</v>
      </c>
      <c r="D60" s="16">
        <f>(AVERAGE(AD9,AG9,AJ9)/AVERAGE(AD25,AG25,AJ25))*100</f>
        <v>5.6044477922135796</v>
      </c>
      <c r="E60" s="16">
        <f>(AVERAGE(AD10,AG10,AJ10)/AVERAGE(AD25,AG25,AJ25))*100</f>
        <v>0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5.6044477922135796</v>
      </c>
    </row>
    <row r="61" spans="1:22">
      <c r="B61" s="3">
        <v>60</v>
      </c>
      <c r="C61" s="16">
        <f>(AVERAGE(AM8,AP8,AS8)/AVERAGE(AM25,AP25,AS25))*100</f>
        <v>96.102177413652512</v>
      </c>
      <c r="D61" s="16">
        <f>(AVERAGE(AM9,AP9,AS9)/AVERAGE(AM25,AP25,AS25))*100</f>
        <v>3.8978225863474716</v>
      </c>
      <c r="E61" s="16">
        <f>(AVERAGE(AM10,AP10,AS10)/AVERAGE(AM25,AP25,AS25))*100</f>
        <v>0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3.8978225863474716</v>
      </c>
    </row>
    <row r="62" spans="1:22">
      <c r="B62" s="3">
        <v>120</v>
      </c>
      <c r="C62" s="3">
        <f>(AVERAGE(AV8,AY8,BB8)/AVERAGE(AV25,AY25,BB25))*100</f>
        <v>98.275943072717439</v>
      </c>
      <c r="D62" s="3">
        <f>(AVERAGE(AV9,AY9,BB9)/AVERAGE(AV25,AY25,BB25))*100</f>
        <v>1.7240569272825499</v>
      </c>
      <c r="E62" s="3">
        <f>(AVERAGE(AV10,AY10,BB10)/AVERAGE(AV25,AY25,BB25))*100</f>
        <v>0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1.7240569272825499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4.1245700029956485</v>
      </c>
      <c r="D65" s="6">
        <f>STDEV(((C9/C25)*100),((F9/F25)*100),((I9/I25)*100))</f>
        <v>4.1245700029956494</v>
      </c>
      <c r="E65" s="6">
        <f>STDEV(((C10/C25)*100),((F10/F25)*100),((I10/I25)*100))</f>
        <v>0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0</v>
      </c>
      <c r="D66" s="3">
        <f>STDEV(((L9/L25)*100),((O9/O25)*100),((R9/R25)*100))</f>
        <v>0</v>
      </c>
      <c r="E66" s="6">
        <f>STDEV(((L10/L25)*100),((O10/O25)*100),((R10/R25)*100))</f>
        <v>0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4.4823911230829481</v>
      </c>
      <c r="D67" s="3">
        <f>STDEV(((U9/U25)*100),((X9/X25)*100),((AA9/AA25)*100))</f>
        <v>4.482391123082949</v>
      </c>
      <c r="E67" s="6">
        <f>STDEV(((U10/U25)*100),((X10/X25)*100),((AA10/AA25)*100))</f>
        <v>0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2.081445174199529</v>
      </c>
      <c r="D68" s="3">
        <f>STDEV(((AD9/AD25)*100),((AG9/AG25)*100),((AJ9/AJ25)*100))</f>
        <v>2.0814451741995397</v>
      </c>
      <c r="E68" s="6">
        <f>STDEV(((AD10/AD25)*100),((AG10/AG25)*100),((AJ10/AJ25)*100))</f>
        <v>0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2.3122051666704162</v>
      </c>
      <c r="D69" s="3">
        <f>STDEV(((AM9/AM25)*100),((AP9/AP25)*100),((AS9/AS25)*100))</f>
        <v>2.3122051666704131</v>
      </c>
      <c r="E69" s="6">
        <f>STDEV(((AM10/AM25)*100),((AP10/AP25)*100),((AS10/AS25)*100))</f>
        <v>0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3.0038294764890985</v>
      </c>
      <c r="D70" s="3">
        <f>STDEV(((AV9/AV25)*100),((AY9/AY25)*100),((BB9/BB25)*100))</f>
        <v>3.0038294764890883</v>
      </c>
      <c r="E70" s="6">
        <f>STDEV(((AV10/AV25)*100),((AY10/AY25)*100),((BB10/BB25)*100))</f>
        <v>0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0.35665141122511168</v>
      </c>
      <c r="C73" s="3">
        <f>(AVERAGE(U25,X25,AA25)/AVERAGE(C25,F25,I25))</f>
        <v>0.88610480379248546</v>
      </c>
      <c r="D73" s="3">
        <f>(AVERAGE(AD25,AG25,AJ25)/AVERAGE(C25,F25,I25))</f>
        <v>1.6561639004708237</v>
      </c>
      <c r="E73" s="21">
        <f>AVERAGE(AM25,AP25,AS25)/AVERAGE(C25,F25,I25)</f>
        <v>1.4224161891842222</v>
      </c>
      <c r="F73" s="3">
        <f>(AVERAGE(AV25,AY25,BB25)/AVERAGE(C25,F25,I25))</f>
        <v>1.1149315558100688</v>
      </c>
    </row>
    <row r="74" spans="1:22">
      <c r="A74" s="3" t="s">
        <v>4</v>
      </c>
      <c r="B74" s="3">
        <f>STDEV((L25/C25),(O25/F25),(R25/I25))</f>
        <v>0.57229817301938224</v>
      </c>
      <c r="C74" s="3">
        <f>STDEV((U25/C25),(X25/F25),(AA25/I25))</f>
        <v>0.56491264464996693</v>
      </c>
      <c r="D74" s="3">
        <f>STDEV((AD25/C25),(AG25/F25),(AJ25/I25))</f>
        <v>0.45552228814958556</v>
      </c>
      <c r="E74" s="3">
        <f>STDEV((AM25/C25),(AP25/F25),(AS25/I25))</f>
        <v>0.55354620155809142</v>
      </c>
      <c r="F74" s="3">
        <f>STDEV((AV25/C25),(AY25/F25),(BB25/I25))</f>
        <v>0.58553277555228733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94.51352640799071</v>
      </c>
      <c r="D79" s="16">
        <f>(AVERAGE(D9,G9,J9)/AVERAGE(D25,G25,J25))*100</f>
        <v>5.4864735920092755</v>
      </c>
      <c r="E79" s="16">
        <f>(AVERAGE(D10,G10,J10)/AVERAGE(D25,G25,J25))*100</f>
        <v>0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5.4864735920092755</v>
      </c>
    </row>
    <row r="80" spans="1:22">
      <c r="B80" s="3">
        <v>5</v>
      </c>
      <c r="C80" s="16">
        <f>(AVERAGE(M8,P8,S8)/AVERAGE(M25,P25,S25))*100</f>
        <v>95.054349180583031</v>
      </c>
      <c r="D80" s="16">
        <f>(AVERAGE(M9,P9,S9)/AVERAGE(M25,P25,S25))*100</f>
        <v>4.9456508194169677</v>
      </c>
      <c r="E80" s="16">
        <f>(AVERAGE(M10,P10,S10)/AVERAGE(M25,P25,S25))*100</f>
        <v>0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4.9456508194169677</v>
      </c>
    </row>
    <row r="81" spans="1:22">
      <c r="B81" s="3">
        <v>15</v>
      </c>
      <c r="C81" s="16">
        <f>(AVERAGE(V8,Y8,AB8)/AVERAGE(V25,Y25,AB25))*100</f>
        <v>100</v>
      </c>
      <c r="D81" s="16">
        <f>(AVERAGE(V9,Y9,AB9)/AVERAGE(V25,Y25,AB25))*100</f>
        <v>0</v>
      </c>
      <c r="E81" s="16">
        <f>(AVERAGE(V10,Y10,AB10)/AVERAGE(V25,Y25,AB25))*100</f>
        <v>0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0</v>
      </c>
    </row>
    <row r="82" spans="1:22">
      <c r="B82" s="3">
        <v>30</v>
      </c>
      <c r="C82" s="16">
        <f>(AVERAGE(AE8,AH8,AK8)/AVERAGE(AE25,AH25,AK25))*100</f>
        <v>96.01801626524194</v>
      </c>
      <c r="D82" s="16">
        <f>(AVERAGE(AE9,AH9,AK9)/AVERAGE(AE25,AH25,AK25))*100</f>
        <v>3.9819837347580731</v>
      </c>
      <c r="E82" s="16">
        <f>(AVERAGE(AE10,AH10,AK10)/AVERAGE(AE25,AH25,AK25))*100</f>
        <v>0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3.9819837347580731</v>
      </c>
    </row>
    <row r="83" spans="1:22">
      <c r="B83" s="3">
        <v>60</v>
      </c>
      <c r="C83" s="16">
        <f>(AVERAGE(AN8,AQ8,AT8)/AVERAGE(AN25,AQ25,AT25))*100</f>
        <v>98.309738454657165</v>
      </c>
      <c r="D83" s="16">
        <f>(AVERAGE(AN9,AQ9,AT9)/AVERAGE(AN25,AQ25,AT25))*100</f>
        <v>1.6902615453428447</v>
      </c>
      <c r="E83" s="16">
        <f>(AVERAGE(AN10,AQ10,AT10)/AVERAGE(AN25,AQ25,AT25))*100</f>
        <v>0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1.6902615453428447</v>
      </c>
    </row>
    <row r="84" spans="1:22">
      <c r="B84" s="3">
        <v>120</v>
      </c>
      <c r="C84" s="3">
        <f>(AVERAGE(AW8,AZ8,BC8)/AVERAGE(AW25,AZ25,BC25))*100</f>
        <v>100</v>
      </c>
      <c r="D84" s="3">
        <f>(AVERAGE(AW9,AZ9,BC9)/AVERAGE(AW25,AZ25,BC25))*100</f>
        <v>0</v>
      </c>
      <c r="E84" s="3">
        <f>(AVERAGE(AW10,AZ10,BC10)/AVERAGE(AW25,AZ25,BC25))*100</f>
        <v>0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0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4.9447317683329528</v>
      </c>
      <c r="D87" s="3">
        <f>STDEV(((D9/D25)*100),((G9/G25)*100),((J9/J25)*100))</f>
        <v>4.9447317683329501</v>
      </c>
      <c r="E87" s="3">
        <f>STDEV(((D10/D25)*100),((G10/G25)*100),((J10/J25)*100))</f>
        <v>0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9.571893810275597</v>
      </c>
      <c r="D88" s="3">
        <f>STDEV(((M9/M25)*100),((P9/P25)*100),((S9/S25)*100))</f>
        <v>9.5718938102756042</v>
      </c>
      <c r="E88" s="3">
        <f>STDEV(((M10/M25)*100),((P10/P25)*100),((S10/S25)*100))</f>
        <v>0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0</v>
      </c>
      <c r="D89" s="3">
        <f>STDEV(((V9/V25)*100),((Y9/Y25)*100),((AB9/AB25)*100))</f>
        <v>0</v>
      </c>
      <c r="E89" s="3">
        <f>STDEV(((V10/V25)*100),((Y10/Y25)*100),((AB10/AB25)*100))</f>
        <v>0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2.9298378975643424</v>
      </c>
      <c r="D90" s="3">
        <f>STDEV(((AE9/AE25)*100),((AH9/AH25)*100),((AK9/AK25)*100))</f>
        <v>2.9298378975643367</v>
      </c>
      <c r="E90" s="3">
        <f>STDEV(((AE10/AE25)*100),((AH10/AH25)*100),((AK10/AK25)*100))</f>
        <v>0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2.167019064719073</v>
      </c>
      <c r="D91" s="3">
        <f>STDEV(((AN9/AN25)*100),((AQ9/AQ25)*100),((AT9/AT25)*100))</f>
        <v>2.1670190647190708</v>
      </c>
      <c r="E91" s="3">
        <f>STDEV(((AN10/AN25)*100),((AQ10/AQ25)*100),((AT10/AT25)*100))</f>
        <v>0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0</v>
      </c>
      <c r="D92" s="3">
        <f>STDEV(((AW9/AW25)*100),((AZ9/AZ25)*100),((BC9/BC25)*100))</f>
        <v>0</v>
      </c>
      <c r="E92" s="3">
        <f>STDEV(((AW10/AW25)*100),((AZ10/AZ25)*100),((BC10/BC25)*100))</f>
        <v>0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0.28685739308154817</v>
      </c>
      <c r="C95" s="3">
        <f>(AVERAGE(V25,Y25,AB25)/AVERAGE(D25,G25,J25))</f>
        <v>0.34005724304807389</v>
      </c>
      <c r="D95" s="3">
        <f>(AVERAGE(AE25,AH25,AK25)/AVERAGE(D25,G25,J25))</f>
        <v>0.89473482493944834</v>
      </c>
      <c r="E95" s="3">
        <f>(AVERAGE(AN25,AQ25,AT25)/AVERAGE(D25,G25,J25))</f>
        <v>0.82159626309072831</v>
      </c>
      <c r="F95" s="21">
        <f>AVERAGE(AW25,AZ25,BC25)/AVERAGE(D25,G25,J25)</f>
        <v>0.79581553638948277</v>
      </c>
    </row>
    <row r="96" spans="1:22">
      <c r="A96" s="3" t="s">
        <v>4</v>
      </c>
      <c r="B96" s="3">
        <f>STDEV((M25/D25),(P25/G25),(S25/J25))</f>
        <v>9.3877883007554674E-2</v>
      </c>
      <c r="C96" s="3">
        <f>STDEV((V25/D25),(Y25/G25),(AB25/J25))</f>
        <v>0.1054784706081309</v>
      </c>
      <c r="D96" s="3">
        <f>STDEV((AE25/D25),(AH25/G25),(AK25/J25))</f>
        <v>0.46615773626313095</v>
      </c>
      <c r="E96" s="3">
        <f>STDEV((AN25/D25),(AQ25/G25),(AT25/J25))</f>
        <v>0.8352639435553415</v>
      </c>
      <c r="F96" s="3">
        <f>STDEV((AW25/D25),(AZ25/G25),(BC25/J25))</f>
        <v>0.63823123216435518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zoomScale="50" zoomScaleNormal="50" zoomScalePageLayoutView="50" workbookViewId="0">
      <pane ySplit="5" topLeftCell="A6" activePane="bottomLeft" state="frozen"/>
      <selection pane="bottomLeft" activeCell="B13" sqref="B13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197352.1</v>
      </c>
      <c r="C8">
        <v>94323.38</v>
      </c>
      <c r="D8">
        <v>54916.84</v>
      </c>
      <c r="E8">
        <v>146028.6</v>
      </c>
      <c r="F8">
        <v>90523.5</v>
      </c>
      <c r="G8">
        <v>59589.61</v>
      </c>
      <c r="H8">
        <v>174274.9</v>
      </c>
      <c r="I8">
        <v>112317.2</v>
      </c>
      <c r="J8">
        <v>75178.399999999994</v>
      </c>
      <c r="K8">
        <v>182409.2</v>
      </c>
      <c r="L8">
        <v>73709.63</v>
      </c>
      <c r="M8">
        <v>40142.07</v>
      </c>
      <c r="N8">
        <v>57165.02</v>
      </c>
      <c r="O8">
        <v>79601.97</v>
      </c>
      <c r="P8">
        <v>50651.62</v>
      </c>
      <c r="Q8">
        <v>94430.16</v>
      </c>
      <c r="R8">
        <v>64999.69</v>
      </c>
      <c r="S8">
        <v>30195.67</v>
      </c>
      <c r="T8">
        <v>128854.2</v>
      </c>
      <c r="U8">
        <v>84534.13</v>
      </c>
      <c r="V8">
        <v>45553.19</v>
      </c>
      <c r="W8">
        <v>166306.6</v>
      </c>
      <c r="X8">
        <v>88495.85</v>
      </c>
      <c r="Y8">
        <v>34677.21</v>
      </c>
      <c r="Z8">
        <v>111320.9</v>
      </c>
      <c r="AA8">
        <v>88013.24</v>
      </c>
      <c r="AB8">
        <v>46315.92</v>
      </c>
      <c r="AC8">
        <v>186661.8</v>
      </c>
      <c r="AD8">
        <v>102933.6</v>
      </c>
      <c r="AE8">
        <v>73319.73</v>
      </c>
      <c r="AF8">
        <v>186016</v>
      </c>
      <c r="AG8">
        <v>101699</v>
      </c>
      <c r="AH8">
        <v>72027.23</v>
      </c>
      <c r="AI8">
        <v>172447.6</v>
      </c>
      <c r="AJ8">
        <v>90925.74</v>
      </c>
      <c r="AK8">
        <v>63546.83</v>
      </c>
      <c r="AL8">
        <v>202465.4</v>
      </c>
      <c r="AM8">
        <v>88349.26</v>
      </c>
      <c r="AN8">
        <v>56521.95</v>
      </c>
      <c r="AO8">
        <v>178534.39999999999</v>
      </c>
      <c r="AP8">
        <v>80189.41</v>
      </c>
      <c r="AQ8">
        <v>64517.4</v>
      </c>
      <c r="AR8">
        <v>166161</v>
      </c>
      <c r="AS8">
        <v>85834.33</v>
      </c>
      <c r="AT8">
        <v>60309.71</v>
      </c>
      <c r="AU8">
        <v>112448.6</v>
      </c>
      <c r="AV8">
        <v>74662.69</v>
      </c>
      <c r="AW8">
        <v>44658.07</v>
      </c>
      <c r="AX8">
        <v>176746.9</v>
      </c>
      <c r="AY8">
        <v>75687.37</v>
      </c>
      <c r="AZ8">
        <v>48960.51</v>
      </c>
      <c r="BA8">
        <v>178499.1</v>
      </c>
      <c r="BB8">
        <v>77722.759999999995</v>
      </c>
      <c r="BC8">
        <v>44437.120000000003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s="6" customFormat="1">
      <c r="A9" s="7" t="s">
        <v>76</v>
      </c>
      <c r="B9">
        <v>39645.760000000002</v>
      </c>
      <c r="C9">
        <v>10652.67</v>
      </c>
      <c r="D9">
        <v>5261.3239999999996</v>
      </c>
      <c r="E9">
        <v>27998.45</v>
      </c>
      <c r="F9">
        <v>17185.18</v>
      </c>
      <c r="G9">
        <v>7103.2290000000003</v>
      </c>
      <c r="H9">
        <v>30940.07</v>
      </c>
      <c r="I9">
        <v>16097.54</v>
      </c>
      <c r="J9">
        <v>8962.8169999999991</v>
      </c>
      <c r="K9">
        <v>26612.91</v>
      </c>
      <c r="L9">
        <v>13273.98</v>
      </c>
      <c r="M9">
        <v>2998.627</v>
      </c>
      <c r="N9">
        <v>3436.2570000000001</v>
      </c>
      <c r="O9">
        <v>6671.9080000000004</v>
      </c>
      <c r="P9">
        <v>5908.7529999999997</v>
      </c>
      <c r="Q9">
        <v>4979.4769999999999</v>
      </c>
      <c r="R9">
        <v>9469.8539999999994</v>
      </c>
      <c r="S9">
        <v>3535.8270000000002</v>
      </c>
      <c r="T9">
        <v>25080.52</v>
      </c>
      <c r="U9">
        <v>12696.57</v>
      </c>
      <c r="V9">
        <v>7283.8879999999999</v>
      </c>
      <c r="W9">
        <v>21036.880000000001</v>
      </c>
      <c r="X9">
        <v>13260.17</v>
      </c>
      <c r="Y9">
        <v>9938.9770000000008</v>
      </c>
      <c r="Z9">
        <v>8467.4179999999997</v>
      </c>
      <c r="AA9">
        <v>9609.0390000000007</v>
      </c>
      <c r="AB9">
        <v>2780.971</v>
      </c>
      <c r="AC9">
        <v>24325.07</v>
      </c>
      <c r="AD9">
        <v>9285.9770000000008</v>
      </c>
      <c r="AE9">
        <v>9735.44</v>
      </c>
      <c r="AF9">
        <v>23021.62</v>
      </c>
      <c r="AG9">
        <v>20988.21</v>
      </c>
      <c r="AH9">
        <v>6381.0739999999996</v>
      </c>
      <c r="AI9">
        <v>26895.86</v>
      </c>
      <c r="AJ9">
        <v>12201.51</v>
      </c>
      <c r="AK9">
        <v>3036.9690000000001</v>
      </c>
      <c r="AL9">
        <v>24540.31</v>
      </c>
      <c r="AM9">
        <v>11135</v>
      </c>
      <c r="AN9">
        <v>1944.874</v>
      </c>
      <c r="AO9">
        <v>26535.03</v>
      </c>
      <c r="AP9">
        <v>5647.5420000000004</v>
      </c>
      <c r="AQ9">
        <v>6388.8010000000004</v>
      </c>
      <c r="AR9">
        <v>32045.46</v>
      </c>
      <c r="AS9">
        <v>9240.0360000000001</v>
      </c>
      <c r="AT9">
        <v>5365.8329999999996</v>
      </c>
      <c r="AU9">
        <v>30183.599999999999</v>
      </c>
      <c r="AV9">
        <v>8918.8649999999998</v>
      </c>
      <c r="AW9">
        <v>3288.4250000000002</v>
      </c>
      <c r="AX9">
        <v>41249.449999999997</v>
      </c>
      <c r="AY9">
        <v>12412.9</v>
      </c>
      <c r="AZ9">
        <v>5551.3670000000002</v>
      </c>
      <c r="BA9">
        <v>49198.75</v>
      </c>
      <c r="BB9">
        <v>6505.5370000000003</v>
      </c>
      <c r="BC9">
        <v>1540.586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s="6" customFormat="1">
      <c r="A10" s="7" t="s">
        <v>77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3"/>
      <c r="BE10" s="3"/>
      <c r="BF10" s="3"/>
      <c r="BG10" s="3"/>
      <c r="BH10" s="3"/>
      <c r="BI10" s="3"/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236997.86000000002</v>
      </c>
      <c r="C25" s="23">
        <f t="shared" ref="C25:BC25" si="0">SUM(C8:C24)</f>
        <v>104976.05</v>
      </c>
      <c r="D25" s="23">
        <f t="shared" si="0"/>
        <v>60178.163999999997</v>
      </c>
      <c r="E25" s="23">
        <f t="shared" si="0"/>
        <v>174027.05000000002</v>
      </c>
      <c r="F25" s="23">
        <f t="shared" si="0"/>
        <v>107708.68</v>
      </c>
      <c r="G25" s="23">
        <f t="shared" si="0"/>
        <v>66692.839000000007</v>
      </c>
      <c r="H25" s="23">
        <f t="shared" si="0"/>
        <v>205214.97</v>
      </c>
      <c r="I25" s="23">
        <f t="shared" si="0"/>
        <v>128414.73999999999</v>
      </c>
      <c r="J25" s="23">
        <f t="shared" si="0"/>
        <v>84141.21699999999</v>
      </c>
      <c r="K25" s="23">
        <f t="shared" si="0"/>
        <v>209022.11000000002</v>
      </c>
      <c r="L25" s="23">
        <f t="shared" si="0"/>
        <v>86983.61</v>
      </c>
      <c r="M25" s="23">
        <f t="shared" si="0"/>
        <v>43140.697</v>
      </c>
      <c r="N25" s="23">
        <f t="shared" si="0"/>
        <v>60601.276999999995</v>
      </c>
      <c r="O25" s="23">
        <f t="shared" si="0"/>
        <v>86273.877999999997</v>
      </c>
      <c r="P25" s="23">
        <f t="shared" si="0"/>
        <v>56560.373</v>
      </c>
      <c r="Q25" s="23">
        <f t="shared" si="0"/>
        <v>99409.637000000002</v>
      </c>
      <c r="R25" s="23">
        <f t="shared" si="0"/>
        <v>74469.543999999994</v>
      </c>
      <c r="S25" s="23">
        <f t="shared" si="0"/>
        <v>33731.496999999996</v>
      </c>
      <c r="T25" s="23">
        <f t="shared" si="0"/>
        <v>153934.72</v>
      </c>
      <c r="U25" s="23">
        <f t="shared" si="0"/>
        <v>97230.700000000012</v>
      </c>
      <c r="V25" s="23">
        <f t="shared" si="0"/>
        <v>52837.078000000001</v>
      </c>
      <c r="W25" s="23">
        <f t="shared" si="0"/>
        <v>187343.48</v>
      </c>
      <c r="X25" s="23">
        <f t="shared" si="0"/>
        <v>101756.02</v>
      </c>
      <c r="Y25" s="23">
        <f t="shared" si="0"/>
        <v>44616.186999999998</v>
      </c>
      <c r="Z25" s="23">
        <f t="shared" si="0"/>
        <v>119788.318</v>
      </c>
      <c r="AA25" s="23">
        <f t="shared" si="0"/>
        <v>97622.27900000001</v>
      </c>
      <c r="AB25" s="23">
        <f t="shared" si="0"/>
        <v>49096.890999999996</v>
      </c>
      <c r="AC25" s="23">
        <f t="shared" si="0"/>
        <v>210986.87</v>
      </c>
      <c r="AD25" s="23">
        <f t="shared" si="0"/>
        <v>112219.577</v>
      </c>
      <c r="AE25" s="23">
        <f t="shared" si="0"/>
        <v>83055.17</v>
      </c>
      <c r="AF25" s="23">
        <f t="shared" si="0"/>
        <v>209037.62</v>
      </c>
      <c r="AG25" s="23">
        <f t="shared" si="0"/>
        <v>122687.20999999999</v>
      </c>
      <c r="AH25" s="23">
        <f t="shared" si="0"/>
        <v>78408.303999999989</v>
      </c>
      <c r="AI25" s="23">
        <f t="shared" si="0"/>
        <v>199343.46000000002</v>
      </c>
      <c r="AJ25" s="23">
        <f t="shared" si="0"/>
        <v>103127.25</v>
      </c>
      <c r="AK25" s="23">
        <f t="shared" si="0"/>
        <v>66583.798999999999</v>
      </c>
      <c r="AL25" s="23">
        <f t="shared" si="0"/>
        <v>227005.71</v>
      </c>
      <c r="AM25" s="23">
        <f t="shared" si="0"/>
        <v>99484.26</v>
      </c>
      <c r="AN25" s="23">
        <f t="shared" si="0"/>
        <v>58466.824000000001</v>
      </c>
      <c r="AO25" s="23">
        <f t="shared" si="0"/>
        <v>205069.43</v>
      </c>
      <c r="AP25" s="23">
        <f t="shared" si="0"/>
        <v>85836.952000000005</v>
      </c>
      <c r="AQ25" s="23">
        <f t="shared" si="0"/>
        <v>70906.201000000001</v>
      </c>
      <c r="AR25" s="23">
        <f t="shared" si="0"/>
        <v>198206.46</v>
      </c>
      <c r="AS25" s="23">
        <f t="shared" si="0"/>
        <v>95074.366000000009</v>
      </c>
      <c r="AT25" s="23">
        <f t="shared" si="0"/>
        <v>65675.543000000005</v>
      </c>
      <c r="AU25" s="23">
        <f t="shared" si="0"/>
        <v>142632.20000000001</v>
      </c>
      <c r="AV25" s="23">
        <f t="shared" si="0"/>
        <v>83581.555000000008</v>
      </c>
      <c r="AW25" s="23">
        <f t="shared" si="0"/>
        <v>47946.495000000003</v>
      </c>
      <c r="AX25" s="23">
        <f t="shared" si="0"/>
        <v>217996.34999999998</v>
      </c>
      <c r="AY25" s="23">
        <f t="shared" si="0"/>
        <v>88100.26999999999</v>
      </c>
      <c r="AZ25" s="23">
        <f t="shared" si="0"/>
        <v>54511.877</v>
      </c>
      <c r="BA25" s="23">
        <f t="shared" si="0"/>
        <v>227697.85</v>
      </c>
      <c r="BB25" s="23">
        <f t="shared" si="0"/>
        <v>84228.296999999991</v>
      </c>
      <c r="BC25" s="23">
        <f t="shared" si="0"/>
        <v>45977.706000000006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84.002288199848408</v>
      </c>
      <c r="D34" s="16">
        <f>(AVERAGE(B9,E9,H9)/AVERAGE(B25,E25,H25))*100</f>
        <v>15.99771180015159</v>
      </c>
      <c r="E34" s="16">
        <f>(AVERAGE(B10,E10,H10)/AVERAGE(B25,E25,H25))*100</f>
        <v>0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15.99771180015159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90.507992043552193</v>
      </c>
      <c r="D35" s="16">
        <f>(AVERAGE(K9,N9,Q9)/AVERAGE(K25,N25,Q25))*100</f>
        <v>9.4920079564478232</v>
      </c>
      <c r="E35" s="16">
        <f>(AVERAGE($K10,$N10,$Q10)/AVERAGE(K25,N25,Q25))*100</f>
        <v>0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9.4920079564478232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88.161183718831651</v>
      </c>
      <c r="D36" s="16">
        <f>(AVERAGE(T9,W9,Z9)/AVERAGE(T25,W25,Z25))*100</f>
        <v>11.838816281168349</v>
      </c>
      <c r="E36" s="16">
        <f>(AVERAGE(T10,W10,Z10)/AVERAGE(T25,W25,Z25))*100</f>
        <v>0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11.838816281168349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88.013175366920436</v>
      </c>
      <c r="D37" s="16">
        <f>(AVERAGE(AC9,AF9,AI9)/AVERAGE(AC25,AF25,AI25))*100</f>
        <v>11.986824633079578</v>
      </c>
      <c r="E37" s="16">
        <f>(AVERAGE(AC10,AF10,AI10)/AVERAGE(AC25,AF25,AI25))*100</f>
        <v>0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11.986824633079578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86.812116996593275</v>
      </c>
      <c r="D38" s="16">
        <f>(AVERAGE(AL9,AO9,AR9)/AVERAGE(AL25,AO25,AR25))*100</f>
        <v>13.18788300340673</v>
      </c>
      <c r="E38" s="16">
        <f>(AVERAGE(AL10,AO10,AR10)/AVERAGE(AL25,AO25,AR25))*100</f>
        <v>0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13.18788300340673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79.495769695189594</v>
      </c>
      <c r="D39" s="3">
        <f>(AVERAGE(AU9,AX9,BA9)/AVERAGE(AU25,AX25,BA25))*100</f>
        <v>20.504230304810388</v>
      </c>
      <c r="E39" s="3">
        <f>(AVERAGE(AU10,AX10,BA10)/AVERAGE(AU25,AX25,BA25))*100</f>
        <v>0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20.504230304810388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0.83265646809834692</v>
      </c>
      <c r="D43" s="6">
        <f>STDEV(((B9/B25)*100),((E9/E25)*100),((H9/H25)*100))</f>
        <v>0.83265646809834759</v>
      </c>
      <c r="E43" s="6">
        <f>STDEV(((B10/B25)*100),((E10/E25)*100),((H10/H25)*100))</f>
        <v>0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4.2808146333988129</v>
      </c>
      <c r="D44" s="6">
        <f>STDEV(((K9/K25)*100),((N9/N25)*100),((Q9/Q25)*100))</f>
        <v>4.2808146333988182</v>
      </c>
      <c r="E44" s="6">
        <f>STDEV(((K10/K25)*100),((N10/N25)*100),((Q10/Q25)*100))</f>
        <v>0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4.6195229333457286</v>
      </c>
      <c r="D45" s="6">
        <f>STDEV(((T9/T25)*100),((W9/W25)*100),((Z9/Z25)*100))</f>
        <v>4.6195229333457331</v>
      </c>
      <c r="E45" s="6">
        <f>STDEV(((T10/T25)*100),((W10/W25)*100),((Z10/Z25)*100))</f>
        <v>0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1.3080270801397507</v>
      </c>
      <c r="D46" s="6">
        <f>STDEV(((AC9/AC25)*100),((AF9/AF25)*100),((AI9/AI25)*100))</f>
        <v>1.3080270801397469</v>
      </c>
      <c r="E46" s="6">
        <f>STDEV(((AC10/AC25)*100),((AF10/AF25)*100),((AI10/AI25)*100))</f>
        <v>0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2.6973649573029999</v>
      </c>
      <c r="D47" s="6">
        <f>STDEV(((AL9/AL25)*100),((AO9/AO25)*100),((AR9/AR25)*100))</f>
        <v>2.6973649573030123</v>
      </c>
      <c r="E47" s="6">
        <f>STDEV(((AL10/AL25)*100),((AO10/AO25)*100),((AR10/AR25)*100))</f>
        <v>0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1.4389621428845154</v>
      </c>
      <c r="D48" s="6">
        <f>STDEV(((AU9/AU25)*100),((AX9/AX25)*100),((BA9/BA25)*100))</f>
        <v>1.4389621428845123</v>
      </c>
      <c r="E48" s="6">
        <f>STDEV(((AU10/AU25)*100),((AX10/AX25)*100),((BA10/BA25)*100))</f>
        <v>0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0.59884638430086667</v>
      </c>
      <c r="C51" s="3">
        <f>(AVERAGE(T25,W25,Z25)/AVERAGE(B25,E25,H25))</f>
        <v>0.74819324903152973</v>
      </c>
      <c r="D51" s="3">
        <f>(AVERAGE(AC25,AF25,AI25)/AVERAGE(B25,E25,H25))</f>
        <v>1.0050760590177967</v>
      </c>
      <c r="E51" s="3">
        <f>(AVERAGE(AL25,AO25,AR25)/AVERAGE(B25,E25,H25))</f>
        <v>1.0227861267271441</v>
      </c>
      <c r="F51" s="3">
        <f>(AVERAGE(AU25,AX25,BA25)/AVERAGE(B25,E25,H25))</f>
        <v>0.95470354823514514</v>
      </c>
    </row>
    <row r="52" spans="1:22">
      <c r="A52" s="3" t="s">
        <v>4</v>
      </c>
      <c r="B52" s="3">
        <f>STDEV((K25/B25),(N25/E25),(Q25/H25))</f>
        <v>0.27732416370444479</v>
      </c>
      <c r="C52" s="3">
        <f>STDEV((T25/B25),(W25/E25),(Z25/H25))</f>
        <v>0.26755321154394096</v>
      </c>
      <c r="D52" s="3">
        <f>STDEV((AC25/B25),(AF25/E25),(AI25/H25))</f>
        <v>0.16127896939524378</v>
      </c>
      <c r="E52" s="3">
        <f>STDEV((AL25/B25),(AO25/E25),(AR25/H25))</f>
        <v>0.12507976922365557</v>
      </c>
      <c r="F52" s="3">
        <f>STDEV((AU25/B25),(AX25/E25),(BA25/H25))</f>
        <v>0.34201465095319911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87.119478667029313</v>
      </c>
      <c r="D57" s="16">
        <f>(AVERAGE(C9,F9,I9)/AVERAGE(C25,F25,I25))*100</f>
        <v>12.880521332970703</v>
      </c>
      <c r="E57" s="16">
        <f>(AVERAGE(C10,F10,I10)/AVERAGE(C25,F25,I25))*100</f>
        <v>0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12.880521332970703</v>
      </c>
    </row>
    <row r="58" spans="1:22">
      <c r="B58" s="3">
        <v>5</v>
      </c>
      <c r="C58" s="16">
        <f>(AVERAGE(L8,O8,R8)/AVERAGE(L25,O25,R25))*100</f>
        <v>88.125743984209208</v>
      </c>
      <c r="D58" s="16">
        <f>(AVERAGE(L9,O9,R9)/AVERAGE(L25,O25,R25))*100</f>
        <v>11.874256015790799</v>
      </c>
      <c r="E58" s="16">
        <f>(AVERAGE(L10,O10,R10)/AVERAGE(L25,O25,R25))*100</f>
        <v>0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11.874256015790799</v>
      </c>
    </row>
    <row r="59" spans="1:22">
      <c r="B59" s="3">
        <v>15</v>
      </c>
      <c r="C59" s="16">
        <f>(AVERAGE(U8,X8,AA8)/AVERAGE(U25,X25,AA25))*100</f>
        <v>88.0092043330081</v>
      </c>
      <c r="D59" s="16">
        <f>(AVERAGE(U9,X9,AA9)/AVERAGE(U25,X25,AA25))*100</f>
        <v>11.990795666991879</v>
      </c>
      <c r="E59" s="16">
        <f>(AVERAGE(U10,X10,AA10)/AVERAGE(U25,X25,AA25))*100</f>
        <v>0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11.990795666991879</v>
      </c>
    </row>
    <row r="60" spans="1:22">
      <c r="B60" s="3">
        <v>30</v>
      </c>
      <c r="C60" s="16">
        <f>(AVERAGE(AD8,AG8,AJ8)/AVERAGE(AD25,AG25,AJ25))*100</f>
        <v>87.4344911012615</v>
      </c>
      <c r="D60" s="16">
        <f>(AVERAGE(AD9,AG9,AJ9)/AVERAGE(AD25,AG25,AJ25))*100</f>
        <v>12.565508898738504</v>
      </c>
      <c r="E60" s="16">
        <f>(AVERAGE(AD10,AG10,AJ10)/AVERAGE(AD25,AG25,AJ25))*100</f>
        <v>0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12.565508898738504</v>
      </c>
    </row>
    <row r="61" spans="1:22">
      <c r="B61" s="3">
        <v>60</v>
      </c>
      <c r="C61" s="16">
        <f>(AVERAGE(AM8,AP8,AS8)/AVERAGE(AM25,AP25,AS25))*100</f>
        <v>90.719333669377633</v>
      </c>
      <c r="D61" s="16">
        <f>(AVERAGE(AM9,AP9,AS9)/AVERAGE(AM25,AP25,AS25))*100</f>
        <v>9.2806663306223776</v>
      </c>
      <c r="E61" s="16">
        <f>(AVERAGE(AM10,AP10,AS10)/AVERAGE(AM25,AP25,AS25))*100</f>
        <v>0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9.2806663306223776</v>
      </c>
    </row>
    <row r="62" spans="1:22">
      <c r="B62" s="3">
        <v>120</v>
      </c>
      <c r="C62" s="3">
        <f>(AVERAGE(AV8,AY8,BB8)/AVERAGE(AV25,AY25,BB25))*100</f>
        <v>89.122234875883493</v>
      </c>
      <c r="D62" s="3">
        <f>(AVERAGE(AV9,AY9,BB9)/AVERAGE(AV25,AY25,BB25))*100</f>
        <v>10.877765124116506</v>
      </c>
      <c r="E62" s="3">
        <f>(AVERAGE(AV10,AY10,BB10)/AVERAGE(AV25,AY25,BB25))*100</f>
        <v>0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10.877765124116506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2.9189993035519093</v>
      </c>
      <c r="D65" s="6">
        <f>STDEV(((C9/C25)*100),((F9/F25)*100),((I9/I25)*100))</f>
        <v>2.9189993035519075</v>
      </c>
      <c r="E65" s="6">
        <f>STDEV(((C10/C25)*100),((F10/F25)*100),((I10/I25)*100))</f>
        <v>0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3.8287585327083988</v>
      </c>
      <c r="D66" s="3">
        <f>STDEV(((L9/L25)*100),((O9/O25)*100),((R9/R25)*100))</f>
        <v>3.828758532708386</v>
      </c>
      <c r="E66" s="6">
        <f>STDEV(((L10/L25)*100),((O10/O25)*100),((R10/R25)*100))</f>
        <v>0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1.8485417727209681</v>
      </c>
      <c r="D67" s="3">
        <f>STDEV(((U9/U25)*100),((X9/X25)*100),((AA9/AA25)*100))</f>
        <v>1.8485417727209552</v>
      </c>
      <c r="E67" s="6">
        <f>STDEV(((U10/U25)*100),((X10/X25)*100),((AA10/AA25)*100))</f>
        <v>0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4.4439200560630248</v>
      </c>
      <c r="D68" s="3">
        <f>STDEV(((AD9/AD25)*100),((AG9/AG25)*100),((AJ9/AJ25)*100))</f>
        <v>4.4439200560630283</v>
      </c>
      <c r="E68" s="6">
        <f>STDEV(((AD10/AD25)*100),((AG10/AG25)*100),((AJ10/AJ25)*100))</f>
        <v>0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2.35623779706438</v>
      </c>
      <c r="D69" s="3">
        <f>STDEV(((AM9/AM25)*100),((AP9/AP25)*100),((AS9/AS25)*100))</f>
        <v>2.35623779706438</v>
      </c>
      <c r="E69" s="6">
        <f>STDEV(((AM10/AM25)*100),((AP10/AP25)*100),((AS10/AS25)*100))</f>
        <v>0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3.1858183732723426</v>
      </c>
      <c r="D70" s="3">
        <f>STDEV(((AV9/AV25)*100),((AY9/AY25)*100),((BB9/BB25)*100))</f>
        <v>3.18581837327234</v>
      </c>
      <c r="E70" s="6">
        <f>STDEV(((AV10/AV25)*100),((AY10/AY25)*100),((BB10/BB25)*100))</f>
        <v>0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0.72626038381120928</v>
      </c>
      <c r="C73" s="3">
        <f>(AVERAGE(U25,X25,AA25)/AVERAGE(C25,F25,I25))</f>
        <v>0.86956745784448186</v>
      </c>
      <c r="D73" s="3">
        <f>(AVERAGE(AD25,AG25,AJ25)/AVERAGE(C25,F25,I25))</f>
        <v>0.99101308190247273</v>
      </c>
      <c r="E73" s="21">
        <f>AVERAGE(AM25,AP25,AS25)/AVERAGE(C25,F25,I25)</f>
        <v>0.82203463406143673</v>
      </c>
      <c r="F73" s="3">
        <f>(AVERAGE(AV25,AY25,BB25)/AVERAGE(C25,F25,I25))</f>
        <v>0.75025071718815639</v>
      </c>
    </row>
    <row r="74" spans="1:22">
      <c r="A74" s="3" t="s">
        <v>4</v>
      </c>
      <c r="B74" s="3">
        <f>STDEV((L25/C25),(O25/F25),(R25/I25))</f>
        <v>0.13631143041652174</v>
      </c>
      <c r="C74" s="3">
        <f>STDEV((U25/C25),(X25/F25),(AA25/I25))</f>
        <v>0.10161189742591875</v>
      </c>
      <c r="D74" s="3">
        <f>STDEV((AD25/C25),(AG25/F25),(AJ25/I25))</f>
        <v>0.17725211172975008</v>
      </c>
      <c r="E74" s="3">
        <f>STDEV((AM25/C25),(AP25/F25),(AS25/I25))</f>
        <v>0.10716411060651825</v>
      </c>
      <c r="F74" s="3">
        <f>STDEV((AV25/C25),(AY25/F25),(BB25/I25))</f>
        <v>8.7950098550131375E-2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89.892827059968369</v>
      </c>
      <c r="D79" s="16">
        <f>(AVERAGE(D9,G9,J9)/AVERAGE(D25,G25,J25))*100</f>
        <v>10.107172940031624</v>
      </c>
      <c r="E79" s="16">
        <f>(AVERAGE(D10,G10,J10)/AVERAGE(D25,G25,J25))*100</f>
        <v>0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10.107172940031624</v>
      </c>
    </row>
    <row r="80" spans="1:22">
      <c r="B80" s="3">
        <v>5</v>
      </c>
      <c r="C80" s="16">
        <f>(AVERAGE(M8,P8,S8)/AVERAGE(M25,P25,S25))*100</f>
        <v>90.674535250453516</v>
      </c>
      <c r="D80" s="16">
        <f>(AVERAGE(M9,P9,S9)/AVERAGE(M25,P25,S25))*100</f>
        <v>9.3254647495464873</v>
      </c>
      <c r="E80" s="16">
        <f>(AVERAGE(M10,P10,S10)/AVERAGE(M25,P25,S25))*100</f>
        <v>0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9.3254647495464873</v>
      </c>
    </row>
    <row r="81" spans="1:22">
      <c r="B81" s="3">
        <v>15</v>
      </c>
      <c r="C81" s="16">
        <f>(AVERAGE(V8,Y8,AB8)/AVERAGE(V25,Y25,AB25))*100</f>
        <v>86.350177614276987</v>
      </c>
      <c r="D81" s="16">
        <f>(AVERAGE(V9,Y9,AB9)/AVERAGE(V25,Y25,AB25))*100</f>
        <v>13.649822385723018</v>
      </c>
      <c r="E81" s="16">
        <f>(AVERAGE(V10,Y10,AB10)/AVERAGE(V25,Y25,AB25))*100</f>
        <v>0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13.649822385723018</v>
      </c>
    </row>
    <row r="82" spans="1:22">
      <c r="B82" s="3">
        <v>30</v>
      </c>
      <c r="C82" s="16">
        <f>(AVERAGE(AE8,AH8,AK8)/AVERAGE(AE25,AH25,AK25))*100</f>
        <v>91.601090972045952</v>
      </c>
      <c r="D82" s="16">
        <f>(AVERAGE(AE9,AH9,AK9)/AVERAGE(AE25,AH25,AK25))*100</f>
        <v>8.3989090279540424</v>
      </c>
      <c r="E82" s="16">
        <f>(AVERAGE(AE10,AH10,AK10)/AVERAGE(AE25,AH25,AK25))*100</f>
        <v>0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8.3989090279540424</v>
      </c>
    </row>
    <row r="83" spans="1:22">
      <c r="B83" s="3">
        <v>60</v>
      </c>
      <c r="C83" s="16">
        <f>(AVERAGE(AN8,AQ8,AT8)/AVERAGE(AN25,AQ25,AT25))*100</f>
        <v>92.976360636495414</v>
      </c>
      <c r="D83" s="16">
        <f>(AVERAGE(AN9,AQ9,AT9)/AVERAGE(AN25,AQ25,AT25))*100</f>
        <v>7.0236393635045813</v>
      </c>
      <c r="E83" s="16">
        <f>(AVERAGE(AN10,AQ10,AT10)/AVERAGE(AN25,AQ25,AT25))*100</f>
        <v>0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7.0236393635045813</v>
      </c>
    </row>
    <row r="84" spans="1:22">
      <c r="B84" s="3">
        <v>120</v>
      </c>
      <c r="C84" s="3">
        <f>(AVERAGE(AW8,AZ8,BC8)/AVERAGE(AW25,AZ25,BC25))*100</f>
        <v>93.006836249068783</v>
      </c>
      <c r="D84" s="3">
        <f>(AVERAGE(AW9,AZ9,BC9)/AVERAGE(AW25,AZ25,BC25))*100</f>
        <v>6.9931637509312266</v>
      </c>
      <c r="E84" s="3">
        <f>(AVERAGE(AW10,AZ10,BC10)/AVERAGE(AW25,AZ25,BC25))*100</f>
        <v>0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6.9931637509312266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1.1018588912256899</v>
      </c>
      <c r="D87" s="3">
        <f>STDEV(((D9/D25)*100),((G9/G25)*100),((J9/J25)*100))</f>
        <v>1.101858891225691</v>
      </c>
      <c r="E87" s="3">
        <f>STDEV(((D10/D25)*100),((G10/G25)*100),((J10/J25)*100))</f>
        <v>0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2.0287311171828097</v>
      </c>
      <c r="D88" s="3">
        <f>STDEV(((M9/M25)*100),((P9/P25)*100),((S9/S25)*100))</f>
        <v>2.0287311171828204</v>
      </c>
      <c r="E88" s="3">
        <f>STDEV(((M10/M25)*100),((P10/P25)*100),((S10/S25)*100))</f>
        <v>0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8.3068687915136916</v>
      </c>
      <c r="D89" s="3">
        <f>STDEV(((V9/V25)*100),((Y9/Y25)*100),((AB9/AB25)*100))</f>
        <v>8.3068687915137005</v>
      </c>
      <c r="E89" s="3">
        <f>STDEV(((V10/V25)*100),((Y10/Y25)*100),((AB10/AB25)*100))</f>
        <v>0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3.5802661394165836</v>
      </c>
      <c r="D90" s="3">
        <f>STDEV(((AE9/AE25)*100),((AH9/AH25)*100),((AK9/AK25)*100))</f>
        <v>3.5802661394165818</v>
      </c>
      <c r="E90" s="3">
        <f>STDEV(((AE10/AE25)*100),((AH10/AH25)*100),((AK10/AK25)*100))</f>
        <v>0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3.067916888124484</v>
      </c>
      <c r="D91" s="3">
        <f>STDEV(((AN9/AN25)*100),((AQ9/AQ25)*100),((AT9/AT25)*100))</f>
        <v>3.0679168881244889</v>
      </c>
      <c r="E91" s="3">
        <f>STDEV(((AN10/AN25)*100),((AQ10/AQ25)*100),((AT10/AT25)*100))</f>
        <v>0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3.4169320643117982</v>
      </c>
      <c r="D92" s="3">
        <f>STDEV(((AW9/AW25)*100),((AZ9/AZ25)*100),((BC9/BC25)*100))</f>
        <v>3.4169320643118035</v>
      </c>
      <c r="E92" s="3">
        <f>STDEV(((AW10/AW25)*100),((AZ10/AZ25)*100),((BC10/BC25)*100))</f>
        <v>0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0.63234521204506555</v>
      </c>
      <c r="C95" s="3">
        <f>(AVERAGE(V25,Y25,AB25)/AVERAGE(D25,G25,J25))</f>
        <v>0.69451028002074955</v>
      </c>
      <c r="D95" s="3">
        <f>(AVERAGE(AE25,AH25,AK25)/AVERAGE(D25,G25,J25))</f>
        <v>1.0807301728781393</v>
      </c>
      <c r="E95" s="3">
        <f>(AVERAGE(AN25,AQ25,AT25)/AVERAGE(D25,G25,J25))</f>
        <v>0.92434726292155034</v>
      </c>
      <c r="F95" s="21">
        <f>AVERAGE(AW25,AZ25,BC25)/AVERAGE(D25,G25,J25)</f>
        <v>0.70344778136545849</v>
      </c>
    </row>
    <row r="96" spans="1:22">
      <c r="A96" s="3" t="s">
        <v>4</v>
      </c>
      <c r="B96" s="3">
        <f>STDEV((M25/D25),(P25/G25),(S25/J25))</f>
        <v>0.22986674901505461</v>
      </c>
      <c r="C96" s="3">
        <f>STDEV((V25/D25),(Y25/G25),(AB25/J25))</f>
        <v>0.15151063875945806</v>
      </c>
      <c r="D96" s="3">
        <f>STDEV((AE25/D25),(AH25/G25),(AK25/J25))</f>
        <v>0.29895246537409892</v>
      </c>
      <c r="E96" s="3">
        <f>STDEV((AN25/D25),(AQ25/G25),(AT25/J25))</f>
        <v>0.14420232329617685</v>
      </c>
      <c r="F96" s="3">
        <f>STDEV((AW25/D25),(AZ25/G25),(BC25/J25))</f>
        <v>0.1508186801547142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zoomScale="50" zoomScaleNormal="50" zoomScalePageLayoutView="50" workbookViewId="0">
      <pane ySplit="5" topLeftCell="A6" activePane="bottomLeft" state="frozen"/>
      <selection pane="bottomLeft" activeCell="C16" sqref="C16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876423.8</v>
      </c>
      <c r="C8">
        <v>871640</v>
      </c>
      <c r="D8">
        <v>764867.6</v>
      </c>
      <c r="E8">
        <v>921774.9</v>
      </c>
      <c r="F8">
        <v>305165.2</v>
      </c>
      <c r="G8">
        <v>678754.2</v>
      </c>
      <c r="H8">
        <v>999886.9</v>
      </c>
      <c r="I8">
        <v>841710.8</v>
      </c>
      <c r="J8">
        <v>691582</v>
      </c>
      <c r="K8">
        <v>721757.6</v>
      </c>
      <c r="L8">
        <v>817065.5</v>
      </c>
      <c r="M8">
        <v>949356.2</v>
      </c>
      <c r="N8">
        <v>957504.8</v>
      </c>
      <c r="O8">
        <v>504022.1</v>
      </c>
      <c r="P8">
        <v>974909.6</v>
      </c>
      <c r="Q8">
        <v>1125682</v>
      </c>
      <c r="R8">
        <v>809758.6</v>
      </c>
      <c r="S8">
        <v>694764.1</v>
      </c>
      <c r="T8">
        <v>358074.4</v>
      </c>
      <c r="U8">
        <v>844647.3</v>
      </c>
      <c r="V8">
        <v>648041.19999999995</v>
      </c>
      <c r="W8">
        <v>768899.7</v>
      </c>
      <c r="X8">
        <v>919397.3</v>
      </c>
      <c r="Y8">
        <v>717112.1</v>
      </c>
      <c r="Z8">
        <v>473965.8</v>
      </c>
      <c r="AA8">
        <v>699427.1</v>
      </c>
      <c r="AB8">
        <v>823813.7</v>
      </c>
      <c r="AC8">
        <v>544802.9</v>
      </c>
      <c r="AD8">
        <v>836444.4</v>
      </c>
      <c r="AE8">
        <v>312530.3</v>
      </c>
      <c r="AF8">
        <v>710485.8</v>
      </c>
      <c r="AG8">
        <v>683041.2</v>
      </c>
      <c r="AH8">
        <v>750692.6</v>
      </c>
      <c r="AI8">
        <v>993921.2</v>
      </c>
      <c r="AJ8">
        <v>814364.7</v>
      </c>
      <c r="AK8">
        <v>899205.9</v>
      </c>
      <c r="AL8">
        <v>765961.1</v>
      </c>
      <c r="AM8">
        <v>396111.3</v>
      </c>
      <c r="AN8">
        <v>771908.7</v>
      </c>
      <c r="AO8">
        <v>474224.2</v>
      </c>
      <c r="AP8">
        <v>911932.5</v>
      </c>
      <c r="AQ8">
        <v>1189731</v>
      </c>
      <c r="AR8">
        <v>473427.8</v>
      </c>
      <c r="AS8">
        <v>867241.4</v>
      </c>
      <c r="AT8">
        <v>444874.9</v>
      </c>
      <c r="AU8">
        <v>799423.8</v>
      </c>
      <c r="AV8">
        <v>229353.4</v>
      </c>
      <c r="AW8">
        <v>927496.9</v>
      </c>
      <c r="AX8">
        <v>1091149</v>
      </c>
      <c r="AY8">
        <v>810116.8</v>
      </c>
      <c r="AZ8">
        <v>1246183</v>
      </c>
      <c r="BA8">
        <v>881915.4</v>
      </c>
      <c r="BB8">
        <v>944707.9</v>
      </c>
      <c r="BC8">
        <v>511107.8</v>
      </c>
      <c r="BD8">
        <v>641700.80000000005</v>
      </c>
      <c r="BE8">
        <v>746836.7</v>
      </c>
      <c r="BF8">
        <v>326993.3</v>
      </c>
      <c r="BG8">
        <v>644497.69999999995</v>
      </c>
      <c r="BH8">
        <v>371037.1</v>
      </c>
      <c r="BI8">
        <v>605684</v>
      </c>
    </row>
    <row r="9" spans="1:61" s="6" customFormat="1">
      <c r="A9" s="7" t="s">
        <v>76</v>
      </c>
      <c r="B9" s="2">
        <v>13100000</v>
      </c>
      <c r="C9">
        <v>348699.4</v>
      </c>
      <c r="D9">
        <v>286908.40000000002</v>
      </c>
      <c r="E9">
        <v>9775598</v>
      </c>
      <c r="F9">
        <v>239072.2</v>
      </c>
      <c r="G9">
        <v>287162.90000000002</v>
      </c>
      <c r="H9">
        <v>9488947</v>
      </c>
      <c r="I9">
        <v>642455.6</v>
      </c>
      <c r="J9">
        <v>178341.7</v>
      </c>
      <c r="K9">
        <v>2265458</v>
      </c>
      <c r="L9">
        <v>563162.69999999995</v>
      </c>
      <c r="M9">
        <v>135345.5</v>
      </c>
      <c r="N9">
        <v>1470724</v>
      </c>
      <c r="O9">
        <v>261333.6</v>
      </c>
      <c r="P9">
        <v>186852.1</v>
      </c>
      <c r="Q9">
        <v>3256708</v>
      </c>
      <c r="R9">
        <v>328384.8</v>
      </c>
      <c r="S9">
        <v>212972.7</v>
      </c>
      <c r="T9">
        <v>4210106</v>
      </c>
      <c r="U9">
        <v>644892.4</v>
      </c>
      <c r="V9">
        <v>261034.9</v>
      </c>
      <c r="W9">
        <v>8389704</v>
      </c>
      <c r="X9">
        <v>344720.1</v>
      </c>
      <c r="Y9">
        <v>138272.20000000001</v>
      </c>
      <c r="Z9">
        <v>3677819</v>
      </c>
      <c r="AA9">
        <v>399044.3</v>
      </c>
      <c r="AB9">
        <v>355995.8</v>
      </c>
      <c r="AC9">
        <v>2282465</v>
      </c>
      <c r="AD9">
        <v>815784.4</v>
      </c>
      <c r="AE9">
        <v>126232</v>
      </c>
      <c r="AF9">
        <v>2675994</v>
      </c>
      <c r="AG9">
        <v>538626.69999999995</v>
      </c>
      <c r="AH9">
        <v>295511.8</v>
      </c>
      <c r="AI9">
        <v>3463880</v>
      </c>
      <c r="AJ9">
        <v>726981.4</v>
      </c>
      <c r="AK9">
        <v>268997.5</v>
      </c>
      <c r="AL9">
        <v>3034779</v>
      </c>
      <c r="AM9">
        <v>210199.6</v>
      </c>
      <c r="AN9">
        <v>285175.3</v>
      </c>
      <c r="AO9">
        <v>1671059</v>
      </c>
      <c r="AP9">
        <v>299459.8</v>
      </c>
      <c r="AQ9">
        <v>212523.3</v>
      </c>
      <c r="AR9">
        <v>5738448</v>
      </c>
      <c r="AS9">
        <v>694443.8</v>
      </c>
      <c r="AT9">
        <v>165250.9</v>
      </c>
      <c r="AU9">
        <v>2322830</v>
      </c>
      <c r="AV9">
        <v>143845.1</v>
      </c>
      <c r="AW9">
        <v>190058.6</v>
      </c>
      <c r="AX9">
        <v>6837160</v>
      </c>
      <c r="AY9">
        <v>397337.5</v>
      </c>
      <c r="AZ9">
        <v>454068</v>
      </c>
      <c r="BA9">
        <v>8002116</v>
      </c>
      <c r="BB9">
        <v>404903.6</v>
      </c>
      <c r="BC9">
        <v>65720.19</v>
      </c>
      <c r="BD9">
        <v>3594.502</v>
      </c>
      <c r="BE9">
        <v>10039.86</v>
      </c>
      <c r="BF9">
        <v>2147.7399999999998</v>
      </c>
      <c r="BG9">
        <v>12060.63</v>
      </c>
      <c r="BH9">
        <v>10432.36</v>
      </c>
      <c r="BI9">
        <v>11224.57</v>
      </c>
    </row>
    <row r="10" spans="1:61" s="6" customFormat="1">
      <c r="A10" s="7" t="s">
        <v>77</v>
      </c>
      <c r="B10">
        <v>384578.8</v>
      </c>
      <c r="C10">
        <v>3071.7310000000002</v>
      </c>
      <c r="D10">
        <v>5524.951</v>
      </c>
      <c r="E10">
        <v>203865.3</v>
      </c>
      <c r="F10">
        <v>2421.6329999999998</v>
      </c>
      <c r="G10">
        <v>4140.1719999999996</v>
      </c>
      <c r="H10">
        <v>829118.9</v>
      </c>
      <c r="I10">
        <v>5101.4960000000001</v>
      </c>
      <c r="J10">
        <v>1304.2470000000001</v>
      </c>
      <c r="K10">
        <v>909311.8</v>
      </c>
      <c r="L10">
        <v>23663.72</v>
      </c>
      <c r="M10">
        <v>4332.134</v>
      </c>
      <c r="N10">
        <v>422071.9</v>
      </c>
      <c r="O10">
        <v>6987.7259999999997</v>
      </c>
      <c r="P10">
        <v>10035.48</v>
      </c>
      <c r="Q10">
        <v>1770396</v>
      </c>
      <c r="R10">
        <v>8416.6290000000008</v>
      </c>
      <c r="S10">
        <v>11364.03</v>
      </c>
      <c r="T10">
        <v>3826516</v>
      </c>
      <c r="U10">
        <v>31720.37</v>
      </c>
      <c r="V10">
        <v>30292.65</v>
      </c>
      <c r="W10">
        <v>7643658</v>
      </c>
      <c r="X10">
        <v>26991.14</v>
      </c>
      <c r="Y10">
        <v>21838.3</v>
      </c>
      <c r="Z10">
        <v>3605064</v>
      </c>
      <c r="AA10">
        <v>37413.22</v>
      </c>
      <c r="AB10">
        <v>35529.230000000003</v>
      </c>
      <c r="AC10">
        <v>3014614</v>
      </c>
      <c r="AD10">
        <v>95623.44</v>
      </c>
      <c r="AE10">
        <v>12946.44</v>
      </c>
      <c r="AF10">
        <v>2857572</v>
      </c>
      <c r="AG10">
        <v>65052.38</v>
      </c>
      <c r="AH10">
        <v>63555.93</v>
      </c>
      <c r="AI10">
        <v>3336322</v>
      </c>
      <c r="AJ10">
        <v>102068.1</v>
      </c>
      <c r="AK10">
        <v>81812.42</v>
      </c>
      <c r="AL10">
        <v>4439324</v>
      </c>
      <c r="AM10">
        <v>19107.3</v>
      </c>
      <c r="AN10">
        <v>84110.7</v>
      </c>
      <c r="AO10">
        <v>2457412</v>
      </c>
      <c r="AP10">
        <v>61634.65</v>
      </c>
      <c r="AQ10">
        <v>54606.28</v>
      </c>
      <c r="AR10">
        <v>5958470</v>
      </c>
      <c r="AS10">
        <v>87264.55</v>
      </c>
      <c r="AT10">
        <v>27272.21</v>
      </c>
      <c r="AU10">
        <v>4424674</v>
      </c>
      <c r="AV10">
        <v>19713.330000000002</v>
      </c>
      <c r="AW10">
        <v>61837.86</v>
      </c>
      <c r="AX10" s="2">
        <v>12200000</v>
      </c>
      <c r="AY10">
        <v>164428.9</v>
      </c>
      <c r="AZ10">
        <v>160171.9</v>
      </c>
      <c r="BA10" s="2">
        <v>10900000</v>
      </c>
      <c r="BB10">
        <v>88186.39</v>
      </c>
      <c r="BC10">
        <v>5963.1270000000004</v>
      </c>
      <c r="BD10">
        <v>2682.1729999999998</v>
      </c>
      <c r="BE10">
        <v>3737.5880000000002</v>
      </c>
      <c r="BF10">
        <v>774.3347</v>
      </c>
      <c r="BG10">
        <v>2783.8270000000002</v>
      </c>
      <c r="BH10">
        <v>3796.3910000000001</v>
      </c>
      <c r="BI10">
        <v>4711.1840000000002</v>
      </c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14361002.600000001</v>
      </c>
      <c r="C25" s="23">
        <f t="shared" ref="C25:BC25" si="0">SUM(C8:C24)</f>
        <v>1223411.1309999998</v>
      </c>
      <c r="D25" s="23">
        <f t="shared" si="0"/>
        <v>1057300.9509999999</v>
      </c>
      <c r="E25" s="23">
        <f t="shared" si="0"/>
        <v>10901238.200000001</v>
      </c>
      <c r="F25" s="23">
        <f t="shared" si="0"/>
        <v>546659.03300000005</v>
      </c>
      <c r="G25" s="23">
        <f t="shared" si="0"/>
        <v>970057.272</v>
      </c>
      <c r="H25" s="23">
        <f t="shared" si="0"/>
        <v>11317952.800000001</v>
      </c>
      <c r="I25" s="23">
        <f t="shared" si="0"/>
        <v>1489267.8959999999</v>
      </c>
      <c r="J25" s="23">
        <f t="shared" si="0"/>
        <v>871227.94699999993</v>
      </c>
      <c r="K25" s="23">
        <f t="shared" si="0"/>
        <v>3896527.4000000004</v>
      </c>
      <c r="L25" s="23">
        <f t="shared" si="0"/>
        <v>1403891.92</v>
      </c>
      <c r="M25" s="23">
        <f t="shared" si="0"/>
        <v>1089033.834</v>
      </c>
      <c r="N25" s="23">
        <f t="shared" si="0"/>
        <v>2850300.6999999997</v>
      </c>
      <c r="O25" s="23">
        <f t="shared" si="0"/>
        <v>772343.42599999998</v>
      </c>
      <c r="P25" s="23">
        <f t="shared" si="0"/>
        <v>1171797.18</v>
      </c>
      <c r="Q25" s="23">
        <f t="shared" si="0"/>
        <v>6152786</v>
      </c>
      <c r="R25" s="23">
        <f t="shared" si="0"/>
        <v>1146560.0289999999</v>
      </c>
      <c r="S25" s="23">
        <f t="shared" si="0"/>
        <v>919100.83000000007</v>
      </c>
      <c r="T25" s="23">
        <f t="shared" si="0"/>
        <v>8394696.4000000004</v>
      </c>
      <c r="U25" s="23">
        <f t="shared" si="0"/>
        <v>1521260.0700000003</v>
      </c>
      <c r="V25" s="23">
        <f t="shared" si="0"/>
        <v>939368.75</v>
      </c>
      <c r="W25" s="23">
        <f t="shared" si="0"/>
        <v>16802261.699999999</v>
      </c>
      <c r="X25" s="23">
        <f t="shared" si="0"/>
        <v>1291108.5399999998</v>
      </c>
      <c r="Y25" s="23">
        <f t="shared" si="0"/>
        <v>877222.60000000009</v>
      </c>
      <c r="Z25" s="23">
        <f t="shared" si="0"/>
        <v>7756848.7999999998</v>
      </c>
      <c r="AA25" s="23">
        <f t="shared" si="0"/>
        <v>1135884.6199999999</v>
      </c>
      <c r="AB25" s="23">
        <f t="shared" si="0"/>
        <v>1215338.73</v>
      </c>
      <c r="AC25" s="23">
        <f t="shared" si="0"/>
        <v>5841881.9000000004</v>
      </c>
      <c r="AD25" s="23">
        <f t="shared" si="0"/>
        <v>1747852.24</v>
      </c>
      <c r="AE25" s="23">
        <f t="shared" si="0"/>
        <v>451708.74</v>
      </c>
      <c r="AF25" s="23">
        <f t="shared" si="0"/>
        <v>6244051.7999999998</v>
      </c>
      <c r="AG25" s="23">
        <f t="shared" si="0"/>
        <v>1286720.2799999998</v>
      </c>
      <c r="AH25" s="23">
        <f t="shared" si="0"/>
        <v>1109760.3299999998</v>
      </c>
      <c r="AI25" s="23">
        <f t="shared" si="0"/>
        <v>7794123.2000000002</v>
      </c>
      <c r="AJ25" s="23">
        <f t="shared" si="0"/>
        <v>1643414.2000000002</v>
      </c>
      <c r="AK25" s="23">
        <f t="shared" si="0"/>
        <v>1250015.8199999998</v>
      </c>
      <c r="AL25" s="23">
        <f t="shared" si="0"/>
        <v>8240064.0999999996</v>
      </c>
      <c r="AM25" s="23">
        <f t="shared" si="0"/>
        <v>625418.20000000007</v>
      </c>
      <c r="AN25" s="23">
        <f t="shared" si="0"/>
        <v>1141194.7</v>
      </c>
      <c r="AO25" s="23">
        <f t="shared" si="0"/>
        <v>4602695.2</v>
      </c>
      <c r="AP25" s="23">
        <f t="shared" si="0"/>
        <v>1273026.95</v>
      </c>
      <c r="AQ25" s="23">
        <f t="shared" si="0"/>
        <v>1456860.58</v>
      </c>
      <c r="AR25" s="23">
        <f t="shared" si="0"/>
        <v>12170345.800000001</v>
      </c>
      <c r="AS25" s="23">
        <f t="shared" si="0"/>
        <v>1648949.7500000002</v>
      </c>
      <c r="AT25" s="23">
        <f t="shared" si="0"/>
        <v>637398.01</v>
      </c>
      <c r="AU25" s="23">
        <f t="shared" si="0"/>
        <v>7546927.7999999998</v>
      </c>
      <c r="AV25" s="23">
        <f t="shared" si="0"/>
        <v>392911.83</v>
      </c>
      <c r="AW25" s="23">
        <f t="shared" si="0"/>
        <v>1179393.3600000001</v>
      </c>
      <c r="AX25" s="23">
        <f t="shared" si="0"/>
        <v>20128309</v>
      </c>
      <c r="AY25" s="23">
        <f t="shared" si="0"/>
        <v>1371883.2</v>
      </c>
      <c r="AZ25" s="23">
        <f t="shared" si="0"/>
        <v>1860422.9</v>
      </c>
      <c r="BA25" s="23">
        <f t="shared" si="0"/>
        <v>19784031.399999999</v>
      </c>
      <c r="BB25" s="23">
        <f t="shared" si="0"/>
        <v>1437797.89</v>
      </c>
      <c r="BC25" s="23">
        <f t="shared" si="0"/>
        <v>582791.11699999997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7.6491820426013266</v>
      </c>
      <c r="D34" s="16">
        <f>(AVERAGE(B9,E9,H9)/AVERAGE(B25,E25,H25))*100</f>
        <v>88.475597898421171</v>
      </c>
      <c r="E34" s="16">
        <f>(AVERAGE(B10,E10,H10)/AVERAGE(B25,E25,H25))*100</f>
        <v>3.8752200589774888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92.350817957398661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21.74440551675108</v>
      </c>
      <c r="D35" s="16">
        <f>(AVERAGE(K9,N9,Q9)/AVERAGE(K25,N25,Q25))*100</f>
        <v>54.210071291977648</v>
      </c>
      <c r="E35" s="16">
        <f>(AVERAGE($K10,$N10,$Q10)/AVERAGE(K25,N25,Q25))*100</f>
        <v>24.045523191271283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78.255594483248927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4.8581334012732835</v>
      </c>
      <c r="D36" s="16">
        <f>(AVERAGE(T9,W9,Z9)/AVERAGE(T25,W25,Z25))*100</f>
        <v>49.395291564932968</v>
      </c>
      <c r="E36" s="16">
        <f>(AVERAGE(T10,W10,Z10)/AVERAGE(T25,W25,Z25))*100</f>
        <v>45.746575033793732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95.141866598726693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11.313900716249965</v>
      </c>
      <c r="D37" s="16">
        <f>(AVERAGE(AC9,AF9,AI9)/AVERAGE(AC25,AF25,AI25))*100</f>
        <v>42.365769083890306</v>
      </c>
      <c r="E37" s="16">
        <f>(AVERAGE(AC10,AF10,AI10)/AVERAGE(AC25,AF25,AI25))*100</f>
        <v>46.32033019985974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88.686099283750053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6.8508611511811059</v>
      </c>
      <c r="D38" s="16">
        <f>(AVERAGE(AL9,AO9,AR9)/AVERAGE(AL25,AO25,AR25))*100</f>
        <v>41.755255727926397</v>
      </c>
      <c r="E38" s="16">
        <f>(AVERAGE(AL10,AO10,AR10)/AVERAGE(AL25,AO25,AR25))*100</f>
        <v>51.393883120892504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93.149138848818893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5.8418266971929418</v>
      </c>
      <c r="D39" s="3">
        <f>(AVERAGE(AU9,AX9,BA9)/AVERAGE(AU25,AX25,BA25))*100</f>
        <v>36.161758600399146</v>
      </c>
      <c r="E39" s="3">
        <f>(AVERAGE(AU10,AX10,BA10)/AVERAGE(AU25,AX25,BA25))*100</f>
        <v>57.996414702407904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94.158173302807057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1.4799698704246711</v>
      </c>
      <c r="D43" s="6">
        <f>STDEV(((B9/B25)*100),((E9/E25)*100),((H9/H25)*100))</f>
        <v>3.89196351246308</v>
      </c>
      <c r="E43" s="6">
        <f>STDEV(((B10/B25)*100),((E10/E25)*100),((H10/H25)*100))</f>
        <v>2.9444199642682447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8.7671235525334303</v>
      </c>
      <c r="D44" s="6">
        <f>STDEV(((K9/K25)*100),((N9/N25)*100),((Q9/Q25)*100))</f>
        <v>3.4570509669087479</v>
      </c>
      <c r="E44" s="6">
        <f>STDEV(((K10/K25)*100),((N10/N25)*100),((Q10/Q25)*100))</f>
        <v>7.0397379923951107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0.98770376535685955</v>
      </c>
      <c r="D45" s="6">
        <f>STDEV(((T9/T25)*100),((W9/W25)*100),((Z9/Z25)*100))</f>
        <v>1.521347127928111</v>
      </c>
      <c r="E45" s="6">
        <f>STDEV(((T10/T25)*100),((W10/W25)*100),((Z10/Z25)*100))</f>
        <v>0.54384852187573307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1.7243712248559591</v>
      </c>
      <c r="D46" s="6">
        <f>STDEV(((AC9/AC25)*100),((AF9/AF25)*100),((AI9/AI25)*100))</f>
        <v>2.7598413562712167</v>
      </c>
      <c r="E46" s="6">
        <f>STDEV(((AC10/AC25)*100),((AF10/AF25)*100),((AI10/AI25)*100))</f>
        <v>4.4767893512719468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3.4487720769342491</v>
      </c>
      <c r="D47" s="6">
        <f>STDEV(((AL9/AL25)*100),((AO9/AO25)*100),((AR9/AR25)*100))</f>
        <v>6.1158401475491058</v>
      </c>
      <c r="E47" s="6">
        <f>STDEV(((AL10/AL25)*100),((AO10/AO25)*100),((AR10/AR25)*100))</f>
        <v>2.7092988337140267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3.2993144417574269</v>
      </c>
      <c r="D48" s="6">
        <f>STDEV(((AU9/AU25)*100),((AX9/AX25)*100),((BA9/BA25)*100))</f>
        <v>4.9268424975996394</v>
      </c>
      <c r="E48" s="6">
        <f>STDEV(((AU10/AU25)*100),((AX10/AX25)*100),((BA10/BA25)*100))</f>
        <v>2.7942362453984644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0.35263930642510311</v>
      </c>
      <c r="C51" s="3">
        <f>(AVERAGE(T25,W25,Z25)/AVERAGE(B25,E25,H25))</f>
        <v>0.90086474829373231</v>
      </c>
      <c r="D51" s="3">
        <f>(AVERAGE(AC25,AF25,AI25)/AVERAGE(B25,E25,H25))</f>
        <v>0.54346505426914948</v>
      </c>
      <c r="E51" s="3">
        <f>(AVERAGE(AL25,AO25,AR25)/AVERAGE(B25,E25,H25))</f>
        <v>0.68378820991259037</v>
      </c>
      <c r="F51" s="3">
        <f>(AVERAGE(AU25,AX25,BA25)/AVERAGE(B25,E25,H25))</f>
        <v>1.2974034177883629</v>
      </c>
    </row>
    <row r="52" spans="1:22">
      <c r="A52" s="3" t="s">
        <v>4</v>
      </c>
      <c r="B52" s="3">
        <f>STDEV((K25/B25),(N25/E25),(Q25/H25))</f>
        <v>0.16013720532231848</v>
      </c>
      <c r="C52" s="3">
        <f>STDEV((T25/B25),(W25/E25),(Z25/H25))</f>
        <v>0.52571136539900132</v>
      </c>
      <c r="D52" s="3">
        <f>STDEV((AC25/B25),(AF25/E25),(AI25/H25))</f>
        <v>0.14167269624604484</v>
      </c>
      <c r="E52" s="3">
        <f>STDEV((AL25/B25),(AO25/E25),(AR25/H25))</f>
        <v>0.34181877693814672</v>
      </c>
      <c r="F52" s="3">
        <f>STDEV((AU25/B25),(AX25/E25),(BA25/H25))</f>
        <v>0.73586745098746986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61.93024359062651</v>
      </c>
      <c r="D57" s="16">
        <f>(AVERAGE(C9,F9,I9)/AVERAGE(C25,F25,I25))*100</f>
        <v>37.74469470037117</v>
      </c>
      <c r="E57" s="16">
        <f>(AVERAGE(C10,F10,I10)/AVERAGE(C25,F25,I25))*100</f>
        <v>0.32506170900234888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38.069756409373518</v>
      </c>
    </row>
    <row r="58" spans="1:22">
      <c r="B58" s="3">
        <v>5</v>
      </c>
      <c r="C58" s="16">
        <f>(AVERAGE(L8,O8,R8)/AVERAGE(L25,O25,R25))*100</f>
        <v>64.128119836449471</v>
      </c>
      <c r="D58" s="16">
        <f>(AVERAGE(L9,O9,R9)/AVERAGE(L25,O25,R25))*100</f>
        <v>34.696120882857549</v>
      </c>
      <c r="E58" s="16">
        <f>(AVERAGE(L10,O10,R10)/AVERAGE(L25,O25,R25))*100</f>
        <v>1.1757592806929917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35.871880163550543</v>
      </c>
    </row>
    <row r="59" spans="1:22">
      <c r="B59" s="3">
        <v>15</v>
      </c>
      <c r="C59" s="16">
        <f>(AVERAGE(U8,X8,AA8)/AVERAGE(U25,X25,AA25))*100</f>
        <v>62.393964026466456</v>
      </c>
      <c r="D59" s="16">
        <f>(AVERAGE(U9,X9,AA9)/AVERAGE(U25,X25,AA25))*100</f>
        <v>35.171421869513672</v>
      </c>
      <c r="E59" s="16">
        <f>(AVERAGE(U10,X10,AA10)/AVERAGE(U25,X25,AA25))*100</f>
        <v>2.4346141040198677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37.606035973533537</v>
      </c>
    </row>
    <row r="60" spans="1:22">
      <c r="B60" s="3">
        <v>30</v>
      </c>
      <c r="C60" s="16">
        <f>(AVERAGE(AD8,AG8,AJ8)/AVERAGE(AD25,AG25,AJ25))*100</f>
        <v>49.890058259934527</v>
      </c>
      <c r="D60" s="16">
        <f>(AVERAGE(AD9,AG9,AJ9)/AVERAGE(AD25,AG25,AJ25))*100</f>
        <v>44.493339220082277</v>
      </c>
      <c r="E60" s="16">
        <f>(AVERAGE(AD10,AG10,AJ10)/AVERAGE(AD25,AG25,AJ25))*100</f>
        <v>5.6166025199832141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50.109941740065494</v>
      </c>
    </row>
    <row r="61" spans="1:22">
      <c r="B61" s="3">
        <v>60</v>
      </c>
      <c r="C61" s="16">
        <f>(AVERAGE(AM8,AP8,AS8)/AVERAGE(AM25,AP25,AS25))*100</f>
        <v>61.320638421169292</v>
      </c>
      <c r="D61" s="16">
        <f>(AVERAGE(AM9,AP9,AS9)/AVERAGE(AM25,AP25,AS25))*100</f>
        <v>33.943308651653076</v>
      </c>
      <c r="E61" s="16">
        <f>(AVERAGE(AM10,AP10,AS10)/AVERAGE(AM25,AP25,AS25))*100</f>
        <v>4.7360529271776297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38.679361578830708</v>
      </c>
    </row>
    <row r="62" spans="1:22">
      <c r="B62" s="3">
        <v>120</v>
      </c>
      <c r="C62" s="3">
        <f>(AVERAGE(AV8,AY8,BB8)/AVERAGE(AV25,AY25,BB25))*100</f>
        <v>61.955363968018773</v>
      </c>
      <c r="D62" s="3">
        <f>(AVERAGE(AV9,AY9,BB9)/AVERAGE(AV25,AY25,BB25))*100</f>
        <v>29.54125683884919</v>
      </c>
      <c r="E62" s="3">
        <f>(AVERAGE(AV10,AY10,BB10)/AVERAGE(AV25,AY25,BB25))*100</f>
        <v>8.5033791931320444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38.044636031981234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8.710854081610826</v>
      </c>
      <c r="D65" s="6">
        <f>STDEV(((C9/C25)*100),((F9/F25)*100),((I9/I25)*100))</f>
        <v>8.627239336500363</v>
      </c>
      <c r="E65" s="6">
        <f>STDEV(((C10/C25)*100),((F10/F25)*100),((I10/I25)*100))</f>
        <v>9.5989211511836439E-2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6.231694354413051</v>
      </c>
      <c r="D66" s="3">
        <f>STDEV(((L9/L25)*100),((O9/O25)*100),((R9/R25)*100))</f>
        <v>5.7452617924454774</v>
      </c>
      <c r="E66" s="6">
        <f>STDEV(((L10/L25)*100),((O10/O25)*100),((R10/R25)*100))</f>
        <v>0.50731175889821367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7.9113763379812569</v>
      </c>
      <c r="D67" s="3">
        <f>STDEV(((U9/U25)*100),((X9/X25)*100),((AA9/AA25)*100))</f>
        <v>7.8534867473579473</v>
      </c>
      <c r="E67" s="6">
        <f>STDEV(((U10/U25)*100),((X10/X25)*100),((AA10/AA25)*100))</f>
        <v>0.6962393577512006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2.6671831493762221</v>
      </c>
      <c r="D68" s="3">
        <f>STDEV(((AD9/AD25)*100),((AG9/AG25)*100),((AJ9/AJ25)*100))</f>
        <v>2.4066157819172176</v>
      </c>
      <c r="E68" s="6">
        <f>STDEV(((AD10/AD25)*100),((AG10/AG25)*100),((AJ10/AJ25)*100))</f>
        <v>0.58508228533118378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9.5467747770292242</v>
      </c>
      <c r="D69" s="3">
        <f>STDEV(((AM9/AM25)*100),((AP9/AP25)*100),((AS9/AS25)*100))</f>
        <v>9.3066314796431833</v>
      </c>
      <c r="E69" s="6">
        <f>STDEV(((AM10/AM25)*100),((AP10/AP25)*100),((AS10/AS25)*100))</f>
        <v>1.1831187690888756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4.0517066761838887</v>
      </c>
      <c r="D70" s="3">
        <f>STDEV(((AV9/AV25)*100),((AY9/AY25)*100),((BB9/BB25)*100))</f>
        <v>4.663693532170277</v>
      </c>
      <c r="E70" s="6">
        <f>STDEV(((AV10/AV25)*100),((AY10/AY25)*100),((BB10/BB25)*100))</f>
        <v>3.7428296919099444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1.0194693872902525</v>
      </c>
      <c r="C73" s="3">
        <f>(AVERAGE(U25,X25,AA25)/AVERAGE(C25,F25,I25))</f>
        <v>1.2113665895706447</v>
      </c>
      <c r="D73" s="3">
        <f>(AVERAGE(AD25,AG25,AJ25)/AVERAGE(C25,F25,I25))</f>
        <v>1.4352566790816417</v>
      </c>
      <c r="E73" s="21">
        <f>AVERAGE(AM25,AP25,AS25)/AVERAGE(C25,F25,I25)</f>
        <v>1.0883789391272904</v>
      </c>
      <c r="F73" s="3">
        <f>(AVERAGE(AV25,AY25,BB25)/AVERAGE(C25,F25,I25))</f>
        <v>0.98258998024893462</v>
      </c>
    </row>
    <row r="74" spans="1:22">
      <c r="A74" s="3" t="s">
        <v>4</v>
      </c>
      <c r="B74" s="3">
        <f>STDEV((L25/C25),(O25/F25),(R25/I25))</f>
        <v>0.32311169878802209</v>
      </c>
      <c r="C74" s="3">
        <f>STDEV((U25/C25),(X25/F25),(AA25/I25))</f>
        <v>0.82046472264761716</v>
      </c>
      <c r="D74" s="3">
        <f>STDEV((AD25/C25),(AG25/F25),(AJ25/I25))</f>
        <v>0.64868957043966613</v>
      </c>
      <c r="E74" s="3">
        <f>STDEV((AM25/C25),(AP25/F25),(AS25/I25))</f>
        <v>0.92653129642246024</v>
      </c>
      <c r="F74" s="3">
        <f>STDEV((AV25/C25),(AY25/F25),(BB25/I25))</f>
        <v>1.1246202554996498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73.663630293247408</v>
      </c>
      <c r="D79" s="16">
        <f>(AVERAGE(D9,G9,J9)/AVERAGE(D25,G25,J25))*100</f>
        <v>25.957931069546227</v>
      </c>
      <c r="E79" s="16">
        <f>(AVERAGE(D10,G10,J10)/AVERAGE(D25,G25,J25))*100</f>
        <v>0.37843863720635912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26.336369706752585</v>
      </c>
    </row>
    <row r="80" spans="1:22">
      <c r="B80" s="3">
        <v>5</v>
      </c>
      <c r="C80" s="16">
        <f>(AVERAGE(M8,P8,S8)/AVERAGE(M25,P25,S25))*100</f>
        <v>82.361196040779035</v>
      </c>
      <c r="D80" s="16">
        <f>(AVERAGE(M9,P9,S9)/AVERAGE(M25,P25,S25))*100</f>
        <v>16.829615421153662</v>
      </c>
      <c r="E80" s="16">
        <f>(AVERAGE(M10,P10,S10)/AVERAGE(M25,P25,S25))*100</f>
        <v>0.80918853806729563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17.638803959220958</v>
      </c>
    </row>
    <row r="81" spans="1:22">
      <c r="B81" s="3">
        <v>15</v>
      </c>
      <c r="C81" s="16">
        <f>(AVERAGE(V8,Y8,AB8)/AVERAGE(V25,Y25,AB25))*100</f>
        <v>72.197146446068444</v>
      </c>
      <c r="D81" s="16">
        <f>(AVERAGE(V9,Y9,AB9)/AVERAGE(V25,Y25,AB25))*100</f>
        <v>24.911619993558688</v>
      </c>
      <c r="E81" s="16">
        <f>(AVERAGE(V10,Y10,AB10)/AVERAGE(V25,Y25,AB25))*100</f>
        <v>2.8912335603728696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27.802853553931556</v>
      </c>
    </row>
    <row r="82" spans="1:22">
      <c r="B82" s="3">
        <v>30</v>
      </c>
      <c r="C82" s="16">
        <f>(AVERAGE(AE8,AH8,AK8)/AVERAGE(AE25,AH25,AK25))*100</f>
        <v>69.800439155125602</v>
      </c>
      <c r="D82" s="16">
        <f>(AVERAGE(AE9,AH9,AK9)/AVERAGE(AE25,AH25,AK25))*100</f>
        <v>24.56855814722163</v>
      </c>
      <c r="E82" s="16">
        <f>(AVERAGE(AE10,AH10,AK10)/AVERAGE(AE25,AH25,AK25))*100</f>
        <v>5.631002697652769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30.199560844874398</v>
      </c>
    </row>
    <row r="83" spans="1:22">
      <c r="B83" s="3">
        <v>60</v>
      </c>
      <c r="C83" s="16">
        <f>(AVERAGE(AN8,AQ8,AT8)/AVERAGE(AN25,AQ25,AT25))*100</f>
        <v>74.379519167776337</v>
      </c>
      <c r="D83" s="16">
        <f>(AVERAGE(AN9,AQ9,AT9)/AVERAGE(AN25,AQ25,AT25))*100</f>
        <v>20.490158273927669</v>
      </c>
      <c r="E83" s="16">
        <f>(AVERAGE(AN10,AQ10,AT10)/AVERAGE(AN25,AQ25,AT25))*100</f>
        <v>5.1303225582959957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25.620480832223663</v>
      </c>
    </row>
    <row r="84" spans="1:22">
      <c r="B84" s="3">
        <v>120</v>
      </c>
      <c r="C84" s="3">
        <f>(AVERAGE(AW8,AZ8,BC8)/AVERAGE(AW25,AZ25,BC25))*100</f>
        <v>74.11202541699015</v>
      </c>
      <c r="D84" s="3">
        <f>(AVERAGE(AW9,AZ9,BC9)/AVERAGE(AW25,AZ25,BC25))*100</f>
        <v>19.594913721725138</v>
      </c>
      <c r="E84" s="3">
        <f>(AVERAGE(AW10,AZ10,BC10)/AVERAGE(AW25,AZ25,BC25))*100</f>
        <v>6.2930608612847214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25.887974583009861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4.8939533755805336</v>
      </c>
      <c r="D87" s="3">
        <f>STDEV(((D9/D25)*100),((G9/G25)*100),((J9/J25)*100))</f>
        <v>4.7244101758214647</v>
      </c>
      <c r="E87" s="3">
        <f>STDEV(((D10/D25)*100),((G10/G25)*100),((J10/J25)*100))</f>
        <v>0.19363530503807366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5.8852540152710979</v>
      </c>
      <c r="D88" s="3">
        <f>STDEV(((M9/M25)*100),((P9/P25)*100),((S9/S25)*100))</f>
        <v>5.4775358187863423</v>
      </c>
      <c r="E88" s="3">
        <f>STDEV(((M10/M25)*100),((P10/P25)*100),((S10/S25)*100))</f>
        <v>0.41993010568927003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7.7380683210628565</v>
      </c>
      <c r="D89" s="3">
        <f>STDEV(((V9/V25)*100),((Y9/Y25)*100),((AB9/AB25)*100))</f>
        <v>7.4153675917423945</v>
      </c>
      <c r="E89" s="3">
        <f>STDEV(((V10/V25)*100),((Y10/Y25)*100),((AB10/AB25)*100))</f>
        <v>0.36963819122781061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2.1734299608792473</v>
      </c>
      <c r="D90" s="3">
        <f>STDEV(((AE9/AE25)*100),((AH9/AH25)*100),((AK9/AK25)*100))</f>
        <v>3.3943040014701249</v>
      </c>
      <c r="E90" s="3">
        <f>STDEV(((AE10/AE25)*100),((AH10/AH25)*100),((AK10/AK25)*100))</f>
        <v>1.9316363315081535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7.5516998399795714</v>
      </c>
      <c r="D91" s="3">
        <f>STDEV(((AN9/AN25)*100),((AQ9/AQ25)*100),((AT9/AT25)*100))</f>
        <v>6.2931126718205723</v>
      </c>
      <c r="E91" s="3">
        <f>STDEV(((AN10/AN25)*100),((AQ10/AQ25)*100),((AT10/AT25)*100))</f>
        <v>1.956206034248817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10.385225722143721</v>
      </c>
      <c r="D92" s="3">
        <f>STDEV(((AW9/AW25)*100),((AZ9/AZ25)*100),((BC9/BC25)*100))</f>
        <v>6.6402244770073588</v>
      </c>
      <c r="E92" s="3">
        <f>STDEV(((AW10/AW25)*100),((AZ10/AZ25)*100),((BC10/BC25)*100))</f>
        <v>3.8011150160434908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1.097063070579682</v>
      </c>
      <c r="C95" s="3">
        <f>(AVERAGE(V25,Y25,AB25)/AVERAGE(D25,G25,J25))</f>
        <v>1.0460030863943575</v>
      </c>
      <c r="D95" s="3">
        <f>(AVERAGE(AE25,AH25,AK25)/AVERAGE(D25,G25,J25))</f>
        <v>0.96995042586572455</v>
      </c>
      <c r="E95" s="3">
        <f>(AVERAGE(AN25,AQ25,AT25)/AVERAGE(D25,G25,J25))</f>
        <v>1.1162177352139921</v>
      </c>
      <c r="F95" s="21">
        <f>AVERAGE(AW25,AZ25,BC25)/AVERAGE(D25,G25,J25)</f>
        <v>1.2497842618906858</v>
      </c>
    </row>
    <row r="96" spans="1:22">
      <c r="A96" s="3" t="s">
        <v>4</v>
      </c>
      <c r="B96" s="3">
        <f>STDEV((M25/D25),(P25/G25),(S25/J25))</f>
        <v>9.6353486872658045E-2</v>
      </c>
      <c r="C96" s="3">
        <f>STDEV((V25/D25),(Y25/G25),(AB25/J25))</f>
        <v>0.28797154656166601</v>
      </c>
      <c r="D96" s="3">
        <f>STDEV((AE25/D25),(AH25/G25),(AK25/J25))</f>
        <v>0.51856771437734583</v>
      </c>
      <c r="E96" s="3">
        <f>STDEV((AN25/D25),(AQ25/G25),(AT25/J25))</f>
        <v>0.38571430998646067</v>
      </c>
      <c r="F96" s="3">
        <f>STDEV((AW25/D25),(AZ25/G25),(BC25/J25))</f>
        <v>0.63285074675317876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zoomScale="50" zoomScaleNormal="50" zoomScalePageLayoutView="50" workbookViewId="0">
      <pane ySplit="5" topLeftCell="A6" activePane="bottomLeft" state="frozen"/>
      <selection pane="bottomLeft" activeCell="B6" sqref="B6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141684.70000000001</v>
      </c>
      <c r="C8">
        <v>23842.95</v>
      </c>
      <c r="D8">
        <v>10661.56</v>
      </c>
      <c r="E8">
        <v>78033.94</v>
      </c>
      <c r="F8">
        <v>10204.26</v>
      </c>
      <c r="G8">
        <v>46002.11</v>
      </c>
      <c r="H8">
        <v>101952.4</v>
      </c>
      <c r="I8">
        <v>27564.89</v>
      </c>
      <c r="J8">
        <v>886719.6</v>
      </c>
      <c r="K8">
        <v>51577.19</v>
      </c>
      <c r="L8">
        <v>26923.599999999999</v>
      </c>
      <c r="M8">
        <v>17374.11</v>
      </c>
      <c r="N8">
        <v>50113.69</v>
      </c>
      <c r="O8">
        <v>17210.05</v>
      </c>
      <c r="P8">
        <v>13333.37</v>
      </c>
      <c r="Q8">
        <v>24831.57</v>
      </c>
      <c r="R8">
        <v>8336.4760000000006</v>
      </c>
      <c r="S8">
        <v>9722.9940000000006</v>
      </c>
      <c r="T8">
        <v>36353.99</v>
      </c>
      <c r="U8">
        <v>6324.2240000000002</v>
      </c>
      <c r="V8">
        <v>12777.37</v>
      </c>
      <c r="W8">
        <v>129373.2</v>
      </c>
      <c r="X8">
        <v>13218.79</v>
      </c>
      <c r="Y8">
        <v>26429.55</v>
      </c>
      <c r="Z8">
        <v>105861.1</v>
      </c>
      <c r="AA8">
        <v>16067.46</v>
      </c>
      <c r="AB8">
        <v>8333.3770000000004</v>
      </c>
      <c r="AC8">
        <v>68259.28</v>
      </c>
      <c r="AD8">
        <v>16188.98</v>
      </c>
      <c r="AE8">
        <v>3605.4059999999999</v>
      </c>
      <c r="AF8">
        <v>63942.46</v>
      </c>
      <c r="AG8">
        <v>10301.75</v>
      </c>
      <c r="AH8">
        <v>20125.43</v>
      </c>
      <c r="AI8">
        <v>33816.839999999997</v>
      </c>
      <c r="AJ8">
        <v>17905.18</v>
      </c>
      <c r="AK8">
        <v>23355.919999999998</v>
      </c>
      <c r="AL8">
        <v>111254.2</v>
      </c>
      <c r="AM8">
        <v>23362.07</v>
      </c>
      <c r="AN8">
        <v>9802.6650000000009</v>
      </c>
      <c r="AO8">
        <v>73679.039999999994</v>
      </c>
      <c r="AP8">
        <v>37237.39</v>
      </c>
      <c r="AQ8">
        <v>19601.099999999999</v>
      </c>
      <c r="AR8">
        <v>117655.9</v>
      </c>
      <c r="AS8">
        <v>14792.86</v>
      </c>
      <c r="AT8">
        <v>21968.720000000001</v>
      </c>
      <c r="AU8">
        <v>56778.41</v>
      </c>
      <c r="AV8">
        <v>9318.0619999999999</v>
      </c>
      <c r="AW8">
        <v>3519.55</v>
      </c>
      <c r="AX8">
        <v>58610.63</v>
      </c>
      <c r="AY8">
        <v>11059.96</v>
      </c>
      <c r="AZ8">
        <v>5414.4129999999996</v>
      </c>
      <c r="BA8">
        <v>44831.23</v>
      </c>
      <c r="BB8">
        <v>7856.6570000000002</v>
      </c>
      <c r="BC8">
        <v>18642.75</v>
      </c>
      <c r="BD8">
        <v>0</v>
      </c>
      <c r="BE8">
        <v>0</v>
      </c>
      <c r="BF8">
        <v>718.42529999999999</v>
      </c>
      <c r="BG8">
        <v>0</v>
      </c>
      <c r="BH8">
        <v>0</v>
      </c>
      <c r="BI8">
        <v>0</v>
      </c>
    </row>
    <row r="9" spans="1:61" s="6" customFormat="1">
      <c r="A9" s="7" t="s">
        <v>76</v>
      </c>
      <c r="B9">
        <v>2365.931</v>
      </c>
      <c r="C9">
        <v>619.55930000000001</v>
      </c>
      <c r="D9">
        <v>694.73050000000001</v>
      </c>
      <c r="E9">
        <v>621.30119999999999</v>
      </c>
      <c r="F9">
        <v>687.38670000000002</v>
      </c>
      <c r="G9">
        <v>773.70759999999996</v>
      </c>
      <c r="H9">
        <v>549.1848</v>
      </c>
      <c r="I9">
        <v>0</v>
      </c>
      <c r="J9">
        <v>11451.68</v>
      </c>
      <c r="K9">
        <v>18830.43</v>
      </c>
      <c r="L9">
        <v>746.52509999999995</v>
      </c>
      <c r="M9">
        <v>0</v>
      </c>
      <c r="N9">
        <v>12299.17</v>
      </c>
      <c r="O9">
        <v>0</v>
      </c>
      <c r="P9">
        <v>756.41780000000006</v>
      </c>
      <c r="Q9">
        <v>11890.5</v>
      </c>
      <c r="R9">
        <v>1532.04</v>
      </c>
      <c r="S9">
        <v>0</v>
      </c>
      <c r="T9">
        <v>18022.23</v>
      </c>
      <c r="U9">
        <v>868.15800000000002</v>
      </c>
      <c r="V9">
        <v>0</v>
      </c>
      <c r="W9">
        <v>7463.24</v>
      </c>
      <c r="X9">
        <v>709.05349999999999</v>
      </c>
      <c r="Y9">
        <v>0</v>
      </c>
      <c r="Z9">
        <v>13727.71</v>
      </c>
      <c r="AA9">
        <v>0</v>
      </c>
      <c r="AB9">
        <v>0</v>
      </c>
      <c r="AC9">
        <v>12676.17</v>
      </c>
      <c r="AD9">
        <v>0</v>
      </c>
      <c r="AE9">
        <v>731.18240000000003</v>
      </c>
      <c r="AF9">
        <v>12350.28</v>
      </c>
      <c r="AG9">
        <v>0</v>
      </c>
      <c r="AH9">
        <v>790.78229999999996</v>
      </c>
      <c r="AI9">
        <v>18025.25</v>
      </c>
      <c r="AJ9">
        <v>0</v>
      </c>
      <c r="AK9">
        <v>0</v>
      </c>
      <c r="AL9">
        <v>51877.62</v>
      </c>
      <c r="AM9">
        <v>0</v>
      </c>
      <c r="AN9">
        <v>0</v>
      </c>
      <c r="AO9">
        <v>23751.34</v>
      </c>
      <c r="AP9">
        <v>623.62620000000004</v>
      </c>
      <c r="AQ9">
        <v>0</v>
      </c>
      <c r="AR9">
        <v>5699.9949999999999</v>
      </c>
      <c r="AS9">
        <v>0</v>
      </c>
      <c r="AT9">
        <v>601.67719999999997</v>
      </c>
      <c r="AU9">
        <v>35667.89</v>
      </c>
      <c r="AV9">
        <v>491.34350000000001</v>
      </c>
      <c r="AW9">
        <v>507.45510000000002</v>
      </c>
      <c r="AX9">
        <v>28677.75</v>
      </c>
      <c r="AY9">
        <v>645.8578</v>
      </c>
      <c r="AZ9">
        <v>0</v>
      </c>
      <c r="BA9">
        <v>24636.880000000001</v>
      </c>
      <c r="BB9">
        <v>736.18209999999999</v>
      </c>
      <c r="BC9">
        <v>821.70159999999998</v>
      </c>
      <c r="BD9">
        <v>2009.02</v>
      </c>
      <c r="BE9">
        <v>556.32039999999995</v>
      </c>
      <c r="BF9">
        <v>0</v>
      </c>
      <c r="BG9">
        <v>0</v>
      </c>
      <c r="BH9">
        <v>598.06209999999999</v>
      </c>
      <c r="BI9">
        <v>0</v>
      </c>
    </row>
    <row r="10" spans="1:61" s="6" customFormat="1">
      <c r="A10" s="7" t="s">
        <v>77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3"/>
      <c r="BE10" s="3"/>
      <c r="BF10" s="3"/>
      <c r="BG10" s="3"/>
      <c r="BH10" s="3"/>
      <c r="BI10" s="3"/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144050.63100000002</v>
      </c>
      <c r="C25" s="23">
        <f t="shared" ref="C25:BC25" si="0">SUM(C8:C24)</f>
        <v>24462.509300000002</v>
      </c>
      <c r="D25" s="23">
        <f t="shared" si="0"/>
        <v>11356.290499999999</v>
      </c>
      <c r="E25" s="23">
        <f t="shared" si="0"/>
        <v>78655.241200000004</v>
      </c>
      <c r="F25" s="23">
        <f t="shared" si="0"/>
        <v>10891.646700000001</v>
      </c>
      <c r="G25" s="23">
        <f t="shared" si="0"/>
        <v>46775.817600000002</v>
      </c>
      <c r="H25" s="23">
        <f t="shared" si="0"/>
        <v>102501.5848</v>
      </c>
      <c r="I25" s="23">
        <f t="shared" si="0"/>
        <v>27564.89</v>
      </c>
      <c r="J25" s="23">
        <f t="shared" si="0"/>
        <v>898171.28</v>
      </c>
      <c r="K25" s="23">
        <f t="shared" si="0"/>
        <v>70407.62</v>
      </c>
      <c r="L25" s="23">
        <f t="shared" si="0"/>
        <v>27670.125099999997</v>
      </c>
      <c r="M25" s="23">
        <f t="shared" si="0"/>
        <v>17374.11</v>
      </c>
      <c r="N25" s="23">
        <f t="shared" si="0"/>
        <v>62412.86</v>
      </c>
      <c r="O25" s="23">
        <f t="shared" si="0"/>
        <v>17210.05</v>
      </c>
      <c r="P25" s="23">
        <f t="shared" si="0"/>
        <v>14089.7878</v>
      </c>
      <c r="Q25" s="23">
        <f t="shared" si="0"/>
        <v>36722.07</v>
      </c>
      <c r="R25" s="23">
        <f t="shared" si="0"/>
        <v>9868.5159999999996</v>
      </c>
      <c r="S25" s="23">
        <f t="shared" si="0"/>
        <v>9722.9940000000006</v>
      </c>
      <c r="T25" s="23">
        <f t="shared" si="0"/>
        <v>54376.22</v>
      </c>
      <c r="U25" s="23">
        <f t="shared" si="0"/>
        <v>7192.3820000000005</v>
      </c>
      <c r="V25" s="23">
        <f t="shared" si="0"/>
        <v>12777.37</v>
      </c>
      <c r="W25" s="23">
        <f t="shared" si="0"/>
        <v>136836.44</v>
      </c>
      <c r="X25" s="23">
        <f t="shared" si="0"/>
        <v>13927.843500000001</v>
      </c>
      <c r="Y25" s="23">
        <f t="shared" si="0"/>
        <v>26429.55</v>
      </c>
      <c r="Z25" s="23">
        <f t="shared" si="0"/>
        <v>119588.81</v>
      </c>
      <c r="AA25" s="23">
        <f t="shared" si="0"/>
        <v>16067.46</v>
      </c>
      <c r="AB25" s="23">
        <f t="shared" si="0"/>
        <v>8333.3770000000004</v>
      </c>
      <c r="AC25" s="23">
        <f t="shared" si="0"/>
        <v>80935.45</v>
      </c>
      <c r="AD25" s="23">
        <f t="shared" si="0"/>
        <v>16188.98</v>
      </c>
      <c r="AE25" s="23">
        <f t="shared" si="0"/>
        <v>4336.5883999999996</v>
      </c>
      <c r="AF25" s="23">
        <f t="shared" si="0"/>
        <v>76292.740000000005</v>
      </c>
      <c r="AG25" s="23">
        <f t="shared" si="0"/>
        <v>10301.75</v>
      </c>
      <c r="AH25" s="23">
        <f t="shared" si="0"/>
        <v>20916.212299999999</v>
      </c>
      <c r="AI25" s="23">
        <f t="shared" si="0"/>
        <v>51842.09</v>
      </c>
      <c r="AJ25" s="23">
        <f t="shared" si="0"/>
        <v>17905.18</v>
      </c>
      <c r="AK25" s="23">
        <f t="shared" si="0"/>
        <v>23355.919999999998</v>
      </c>
      <c r="AL25" s="23">
        <f t="shared" si="0"/>
        <v>163131.82</v>
      </c>
      <c r="AM25" s="23">
        <f t="shared" si="0"/>
        <v>23362.07</v>
      </c>
      <c r="AN25" s="23">
        <f t="shared" si="0"/>
        <v>9802.6650000000009</v>
      </c>
      <c r="AO25" s="23">
        <f t="shared" si="0"/>
        <v>97430.37999999999</v>
      </c>
      <c r="AP25" s="23">
        <f t="shared" si="0"/>
        <v>37861.016199999998</v>
      </c>
      <c r="AQ25" s="23">
        <f t="shared" si="0"/>
        <v>19601.099999999999</v>
      </c>
      <c r="AR25" s="23">
        <f t="shared" si="0"/>
        <v>123355.89499999999</v>
      </c>
      <c r="AS25" s="23">
        <f t="shared" si="0"/>
        <v>14792.86</v>
      </c>
      <c r="AT25" s="23">
        <f t="shared" si="0"/>
        <v>22570.397199999999</v>
      </c>
      <c r="AU25" s="23">
        <f t="shared" si="0"/>
        <v>92446.3</v>
      </c>
      <c r="AV25" s="23">
        <f t="shared" si="0"/>
        <v>9809.4055000000008</v>
      </c>
      <c r="AW25" s="23">
        <f t="shared" si="0"/>
        <v>4027.0051000000003</v>
      </c>
      <c r="AX25" s="23">
        <f t="shared" si="0"/>
        <v>87288.38</v>
      </c>
      <c r="AY25" s="23">
        <f t="shared" si="0"/>
        <v>11705.817799999999</v>
      </c>
      <c r="AZ25" s="23">
        <f t="shared" si="0"/>
        <v>5414.4129999999996</v>
      </c>
      <c r="BA25" s="23">
        <f t="shared" si="0"/>
        <v>69468.11</v>
      </c>
      <c r="BB25" s="23">
        <f t="shared" si="0"/>
        <v>8592.8391000000011</v>
      </c>
      <c r="BC25" s="23">
        <f t="shared" si="0"/>
        <v>19464.4516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98.912565833322802</v>
      </c>
      <c r="D34" s="16">
        <f>(AVERAGE(B9,E9,H9)/AVERAGE(B25,E25,H25))*100</f>
        <v>1.0874341666771803</v>
      </c>
      <c r="E34" s="16">
        <f>(AVERAGE(B10,E10,H10)/AVERAGE(B25,E25,H25))*100</f>
        <v>0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1.0874341666771803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74.625779782125505</v>
      </c>
      <c r="D35" s="16">
        <f>(AVERAGE(K9,N9,Q9)/AVERAGE(K25,N25,Q25))*100</f>
        <v>25.374220217874509</v>
      </c>
      <c r="E35" s="16">
        <f>(AVERAGE($K10,$N10,$Q10)/AVERAGE(K25,N25,Q25))*100</f>
        <v>0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25.374220217874509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87.38320639217055</v>
      </c>
      <c r="D36" s="16">
        <f>(AVERAGE(T9,W9,Z9)/AVERAGE(T25,W25,Z25))*100</f>
        <v>12.616793607829463</v>
      </c>
      <c r="E36" s="16">
        <f>(AVERAGE(T10,W10,Z10)/AVERAGE(T25,W25,Z25))*100</f>
        <v>0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12.616793607829463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79.408024899569654</v>
      </c>
      <c r="D37" s="16">
        <f>(AVERAGE(AC9,AF9,AI9)/AVERAGE(AC25,AF25,AI25))*100</f>
        <v>20.591975100430339</v>
      </c>
      <c r="E37" s="16">
        <f>(AVERAGE(AC10,AF10,AI10)/AVERAGE(AC25,AF25,AI25))*100</f>
        <v>0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20.591975100430339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78.816066223708489</v>
      </c>
      <c r="D38" s="16">
        <f>(AVERAGE(AL9,AO9,AR9)/AVERAGE(AL25,AO25,AR25))*100</f>
        <v>21.183933776291532</v>
      </c>
      <c r="E38" s="16">
        <f>(AVERAGE(AL10,AO10,AR10)/AVERAGE(AL25,AO25,AR25))*100</f>
        <v>0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21.183933776291532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64.293128499885583</v>
      </c>
      <c r="D39" s="3">
        <f>(AVERAGE(AU9,AX9,BA9)/AVERAGE(AU25,AX25,BA25))*100</f>
        <v>35.706871500114424</v>
      </c>
      <c r="E39" s="3">
        <f>(AVERAGE(AU10,AX10,BA10)/AVERAGE(AU25,AX25,BA25))*100</f>
        <v>0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35.706871500114424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0.57966213543383593</v>
      </c>
      <c r="D43" s="6">
        <f>STDEV(((B9/B25)*100),((E9/E25)*100),((H9/H25)*100))</f>
        <v>0.57966213543382572</v>
      </c>
      <c r="E43" s="6">
        <f>STDEV(((B10/B25)*100),((E10/E25)*100),((H10/H25)*100))</f>
        <v>0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6.3497280186135363</v>
      </c>
      <c r="D44" s="6">
        <f>STDEV(((K9/K25)*100),((N9/N25)*100),((Q9/Q25)*100))</f>
        <v>6.3497280186135496</v>
      </c>
      <c r="E44" s="6">
        <f>STDEV(((K10/K25)*100),((N10/N25)*100),((Q10/Q25)*100))</f>
        <v>0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14.562259638765239</v>
      </c>
      <c r="D45" s="6">
        <f>STDEV(((T9/T25)*100),((W9/W25)*100),((Z9/Z25)*100))</f>
        <v>14.562259638765175</v>
      </c>
      <c r="E45" s="6">
        <f>STDEV(((T10/T25)*100),((W10/W25)*100),((Z10/Z25)*100))</f>
        <v>0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10.883045304507903</v>
      </c>
      <c r="D46" s="6">
        <f>STDEV(((AC9/AC25)*100),((AF9/AF25)*100),((AI9/AI25)*100))</f>
        <v>10.883045304508006</v>
      </c>
      <c r="E46" s="6">
        <f>STDEV(((AC10/AC25)*100),((AF10/AF25)*100),((AI10/AI25)*100))</f>
        <v>0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14.04878817347854</v>
      </c>
      <c r="D47" s="6">
        <f>STDEV(((AL9/AL25)*100),((AO9/AO25)*100),((AR9/AR25)*100))</f>
        <v>14.048788173478458</v>
      </c>
      <c r="E47" s="6">
        <f>STDEV(((AL10/AL25)*100),((AO10/AO25)*100),((AR10/AR25)*100))</f>
        <v>0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2.8678514009444145</v>
      </c>
      <c r="D48" s="6">
        <f>STDEV(((AU9/AU25)*100),((AX9/AX25)*100),((BA9/BA25)*100))</f>
        <v>2.8678514009444149</v>
      </c>
      <c r="E48" s="6">
        <f>STDEV(((AU10/AU25)*100),((AX10/AX25)*100),((BA10/BA25)*100))</f>
        <v>0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0.52133660022439132</v>
      </c>
      <c r="C51" s="3">
        <f>(AVERAGE(T25,W25,Z25)/AVERAGE(B25,E25,H25))</f>
        <v>0.95570216275821718</v>
      </c>
      <c r="D51" s="3">
        <f>(AVERAGE(AC25,AF25,AI25)/AVERAGE(B25,E25,H25))</f>
        <v>0.6428827983486245</v>
      </c>
      <c r="E51" s="3">
        <f>(AVERAGE(AL25,AO25,AR25)/AVERAGE(B25,E25,H25))</f>
        <v>1.1805328775102468</v>
      </c>
      <c r="F51" s="3">
        <f>(AVERAGE(AU25,AX25,BA25)/AVERAGE(B25,E25,H25))</f>
        <v>0.76628867092675534</v>
      </c>
    </row>
    <row r="52" spans="1:22">
      <c r="A52" s="3" t="s">
        <v>4</v>
      </c>
      <c r="B52" s="3">
        <f>STDEV((K25/B25),(N25/E25),(Q25/H25))</f>
        <v>0.223355974557153</v>
      </c>
      <c r="C52" s="3">
        <f>STDEV((T25/B25),(W25/E25),(Z25/H25))</f>
        <v>0.68396365659377911</v>
      </c>
      <c r="D52" s="3">
        <f>STDEV((AC25/B25),(AF25/E25),(AI25/H25))</f>
        <v>0.25336937384323011</v>
      </c>
      <c r="E52" s="3">
        <f>STDEV((AL25/B25),(AO25/E25),(AR25/H25))</f>
        <v>5.4112866907968661E-2</v>
      </c>
      <c r="F52" s="3">
        <f>STDEV((AU25/B25),(AX25/E25),(BA25/H25))</f>
        <v>0.26043746640620441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97.922813387857147</v>
      </c>
      <c r="D57" s="16">
        <f>(AVERAGE(C9,F9,I9)/AVERAGE(C25,F25,I25))*100</f>
        <v>2.0771866121428477</v>
      </c>
      <c r="E57" s="16">
        <f>(AVERAGE(C10,F10,I10)/AVERAGE(C25,F25,I25))*100</f>
        <v>0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2.0771866121428477</v>
      </c>
    </row>
    <row r="58" spans="1:22">
      <c r="B58" s="3">
        <v>5</v>
      </c>
      <c r="C58" s="16">
        <f>(AVERAGE(L8,O8,R8)/AVERAGE(L25,O25,R25))*100</f>
        <v>95.838137763260605</v>
      </c>
      <c r="D58" s="16">
        <f>(AVERAGE(L9,O9,R9)/AVERAGE(L25,O25,R25))*100</f>
        <v>4.1618622367393909</v>
      </c>
      <c r="E58" s="16">
        <f>(AVERAGE(L10,O10,R10)/AVERAGE(L25,O25,R25))*100</f>
        <v>0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4.1618622367393909</v>
      </c>
    </row>
    <row r="59" spans="1:22">
      <c r="B59" s="3">
        <v>15</v>
      </c>
      <c r="C59" s="16">
        <f>(AVERAGE(U8,X8,AA8)/AVERAGE(U25,X25,AA25))*100</f>
        <v>95.7587801477992</v>
      </c>
      <c r="D59" s="16">
        <f>(AVERAGE(U9,X9,AA9)/AVERAGE(U25,X25,AA25))*100</f>
        <v>4.2412198522008042</v>
      </c>
      <c r="E59" s="16">
        <f>(AVERAGE(U10,X10,AA10)/AVERAGE(U25,X25,AA25))*100</f>
        <v>0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4.2412198522008042</v>
      </c>
    </row>
    <row r="60" spans="1:22">
      <c r="B60" s="3">
        <v>30</v>
      </c>
      <c r="C60" s="16">
        <f>(AVERAGE(AD8,AG8,AJ8)/AVERAGE(AD25,AG25,AJ25))*100</f>
        <v>100</v>
      </c>
      <c r="D60" s="16">
        <f>(AVERAGE(AD9,AG9,AJ9)/AVERAGE(AD25,AG25,AJ25))*100</f>
        <v>0</v>
      </c>
      <c r="E60" s="16">
        <f>(AVERAGE(AD10,AG10,AJ10)/AVERAGE(AD25,AG25,AJ25))*100</f>
        <v>0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0</v>
      </c>
    </row>
    <row r="61" spans="1:22">
      <c r="B61" s="3">
        <v>60</v>
      </c>
      <c r="C61" s="16">
        <f>(AVERAGE(AM8,AP8,AS8)/AVERAGE(AM25,AP25,AS25))*100</f>
        <v>99.179611343178948</v>
      </c>
      <c r="D61" s="16">
        <f>(AVERAGE(AM9,AP9,AS9)/AVERAGE(AM25,AP25,AS25))*100</f>
        <v>0.82038865682106055</v>
      </c>
      <c r="E61" s="16">
        <f>(AVERAGE(AM10,AP10,AS10)/AVERAGE(AM25,AP25,AS25))*100</f>
        <v>0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0.82038865682106055</v>
      </c>
    </row>
    <row r="62" spans="1:22">
      <c r="B62" s="3">
        <v>120</v>
      </c>
      <c r="C62" s="3">
        <f>(AVERAGE(AV8,AY8,BB8)/AVERAGE(AV25,AY25,BB25))*100</f>
        <v>93.777801523355407</v>
      </c>
      <c r="D62" s="3">
        <f>(AVERAGE(AV9,AY9,BB9)/AVERAGE(AV25,AY25,BB25))*100</f>
        <v>6.2221984766445821</v>
      </c>
      <c r="E62" s="3">
        <f>(AVERAGE(AV10,AY10,BB10)/AVERAGE(AV25,AY25,BB25))*100</f>
        <v>0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6.2221984766445821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3.1759939287216534</v>
      </c>
      <c r="D65" s="6">
        <f>STDEV(((C9/C25)*100),((F9/F25)*100),((I9/I25)*100))</f>
        <v>3.1759939287216516</v>
      </c>
      <c r="E65" s="6">
        <f>STDEV(((C10/C25)*100),((F10/F25)*100),((I10/I25)*100))</f>
        <v>0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8.2946848329223819</v>
      </c>
      <c r="D66" s="3">
        <f>STDEV(((L9/L25)*100),((O9/O25)*100),((R9/R25)*100))</f>
        <v>8.2946848329223908</v>
      </c>
      <c r="E66" s="6">
        <f>STDEV(((L10/L25)*100),((O10/O25)*100),((R10/R25)*100))</f>
        <v>0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6.0598382163511095</v>
      </c>
      <c r="D67" s="3">
        <f>STDEV(((U9/U25)*100),((X9/X25)*100),((AA9/AA25)*100))</f>
        <v>6.0598382163511069</v>
      </c>
      <c r="E67" s="6">
        <f>STDEV(((U10/U25)*100),((X10/X25)*100),((AA10/AA25)*100))</f>
        <v>0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0</v>
      </c>
      <c r="D68" s="3">
        <f>STDEV(((AD9/AD25)*100),((AG9/AG25)*100),((AJ9/AJ25)*100))</f>
        <v>0</v>
      </c>
      <c r="E68" s="6">
        <f>STDEV(((AD10/AD25)*100),((AG10/AG25)*100),((AJ10/AJ25)*100))</f>
        <v>0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0.95098016530180207</v>
      </c>
      <c r="D69" s="3">
        <f>STDEV(((AM9/AM25)*100),((AP9/AP25)*100),((AS9/AS25)*100))</f>
        <v>0.95098016530180562</v>
      </c>
      <c r="E69" s="6">
        <f>STDEV(((AM10/AM25)*100),((AP10/AP25)*100),((AS10/AS25)*100))</f>
        <v>0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1.9245697579827956</v>
      </c>
      <c r="D70" s="3">
        <f>STDEV(((AV9/AV25)*100),((AY9/AY25)*100),((BB9/BB25)*100))</f>
        <v>1.9245697579827856</v>
      </c>
      <c r="E70" s="6">
        <f>STDEV(((AV10/AV25)*100),((AY10/AY25)*100),((BB10/BB25)*100))</f>
        <v>0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0.87014496532576158</v>
      </c>
      <c r="C73" s="3">
        <f>(AVERAGE(U25,X25,AA25)/AVERAGE(C25,F25,I25))</f>
        <v>0.59104019949698539</v>
      </c>
      <c r="D73" s="3">
        <f>(AVERAGE(AD25,AG25,AJ25)/AVERAGE(C25,F25,I25))</f>
        <v>0.70560367364756293</v>
      </c>
      <c r="E73" s="21">
        <f>AVERAGE(AM25,AP25,AS25)/AVERAGE(C25,F25,I25)</f>
        <v>1.2081547803506112</v>
      </c>
      <c r="F73" s="3">
        <f>(AVERAGE(AV25,AY25,BB25)/AVERAGE(C25,F25,I25))</f>
        <v>0.47852064381268594</v>
      </c>
    </row>
    <row r="74" spans="1:22">
      <c r="A74" s="3" t="s">
        <v>4</v>
      </c>
      <c r="B74" s="3">
        <f>STDEV((L25/C25),(O25/F25),(R25/I25))</f>
        <v>0.61817418041146432</v>
      </c>
      <c r="C74" s="3">
        <f>STDEV((U25/C25),(X25/F25),(AA25/I25))</f>
        <v>0.50619670982109177</v>
      </c>
      <c r="D74" s="3">
        <f>STDEV((AD25/C25),(AG25/F25),(AJ25/I25))</f>
        <v>0.16763739672477884</v>
      </c>
      <c r="E74" s="3">
        <f>STDEV((AM25/C25),(AP25/F25),(AS25/I25))</f>
        <v>1.5901671412008369</v>
      </c>
      <c r="F74" s="3">
        <f>STDEV((AV25/C25),(AY25/F25),(BB25/I25))</f>
        <v>0.41715580747381914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98.648951968509706</v>
      </c>
      <c r="D79" s="16">
        <f>(AVERAGE(D9,G9,J9)/AVERAGE(D25,G25,J25))*100</f>
        <v>1.35104803149029</v>
      </c>
      <c r="E79" s="16">
        <f>(AVERAGE(D10,G10,J10)/AVERAGE(D25,G25,J25))*100</f>
        <v>0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1.35104803149029</v>
      </c>
    </row>
    <row r="80" spans="1:22">
      <c r="B80" s="3">
        <v>5</v>
      </c>
      <c r="C80" s="16">
        <f>(AVERAGE(M8,P8,S8)/AVERAGE(M25,P25,S25))*100</f>
        <v>98.163450148962212</v>
      </c>
      <c r="D80" s="16">
        <f>(AVERAGE(M9,P9,S9)/AVERAGE(M25,P25,S25))*100</f>
        <v>1.8365498510378004</v>
      </c>
      <c r="E80" s="16">
        <f>(AVERAGE(M10,P10,S10)/AVERAGE(M25,P25,S25))*100</f>
        <v>0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1.8365498510378004</v>
      </c>
    </row>
    <row r="81" spans="1:22">
      <c r="B81" s="3">
        <v>15</v>
      </c>
      <c r="C81" s="16">
        <f>(AVERAGE(V8,Y8,AB8)/AVERAGE(V25,Y25,AB25))*100</f>
        <v>100</v>
      </c>
      <c r="D81" s="16">
        <f>(AVERAGE(V9,Y9,AB9)/AVERAGE(V25,Y25,AB25))*100</f>
        <v>0</v>
      </c>
      <c r="E81" s="16">
        <f>(AVERAGE(V10,Y10,AB10)/AVERAGE(V25,Y25,AB25))*100</f>
        <v>0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0</v>
      </c>
    </row>
    <row r="82" spans="1:22">
      <c r="B82" s="3">
        <v>30</v>
      </c>
      <c r="C82" s="16">
        <f>(AVERAGE(AE8,AH8,AK8)/AVERAGE(AE25,AH25,AK25))*100</f>
        <v>96.868947221645342</v>
      </c>
      <c r="D82" s="16">
        <f>(AVERAGE(AE9,AH9,AK9)/AVERAGE(AE25,AH25,AK25))*100</f>
        <v>3.131052778354646</v>
      </c>
      <c r="E82" s="16">
        <f>(AVERAGE(AE10,AH10,AK10)/AVERAGE(AE25,AH25,AK25))*100</f>
        <v>0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3.131052778354646</v>
      </c>
    </row>
    <row r="83" spans="1:22">
      <c r="B83" s="3">
        <v>60</v>
      </c>
      <c r="C83" s="16">
        <f>(AVERAGE(AN8,AQ8,AT8)/AVERAGE(AN25,AQ25,AT25))*100</f>
        <v>98.842353249130397</v>
      </c>
      <c r="D83" s="16">
        <f>(AVERAGE(AN9,AQ9,AT9)/AVERAGE(AN25,AQ25,AT25))*100</f>
        <v>1.1576467508696082</v>
      </c>
      <c r="E83" s="16">
        <f>(AVERAGE(AN10,AQ10,AT10)/AVERAGE(AN25,AQ25,AT25))*100</f>
        <v>0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1.1576467508696082</v>
      </c>
    </row>
    <row r="84" spans="1:22">
      <c r="B84" s="3">
        <v>120</v>
      </c>
      <c r="C84" s="3">
        <f>(AVERAGE(AW8,AZ8,BC8)/AVERAGE(AW25,AZ25,BC25))*100</f>
        <v>95.401775785352001</v>
      </c>
      <c r="D84" s="3">
        <f>(AVERAGE(AW9,AZ9,BC9)/AVERAGE(AW25,AZ25,BC25))*100</f>
        <v>4.5982242146480026</v>
      </c>
      <c r="E84" s="3">
        <f>(AVERAGE(AW10,AZ10,BC10)/AVERAGE(AW25,AZ25,BC25))*100</f>
        <v>0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4.5982242146480026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2.693114922417911</v>
      </c>
      <c r="D87" s="3">
        <f>STDEV(((D9/D25)*100),((G9/G25)*100),((J9/J25)*100))</f>
        <v>2.6931149224179185</v>
      </c>
      <c r="E87" s="3">
        <f>STDEV(((D10/D25)*100),((G10/G25)*100),((J10/J25)*100))</f>
        <v>0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3.0995358244488513</v>
      </c>
      <c r="D88" s="3">
        <f>STDEV(((M9/M25)*100),((P9/P25)*100),((S9/S25)*100))</f>
        <v>3.0995358244488571</v>
      </c>
      <c r="E88" s="3">
        <f>STDEV(((M10/M25)*100),((P10/P25)*100),((S10/S25)*100))</f>
        <v>0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0</v>
      </c>
      <c r="D89" s="3">
        <f>STDEV(((V9/V25)*100),((Y9/Y25)*100),((AB9/AB25)*100))</f>
        <v>0</v>
      </c>
      <c r="E89" s="3">
        <f>STDEV(((V10/V25)*100),((Y10/Y25)*100),((AB10/AB25)*100))</f>
        <v>0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8.8474807919707796</v>
      </c>
      <c r="D90" s="3">
        <f>STDEV(((AE9/AE25)*100),((AH9/AH25)*100),((AK9/AK25)*100))</f>
        <v>8.8474807919707779</v>
      </c>
      <c r="E90" s="3">
        <f>STDEV(((AE10/AE25)*100),((AH10/AH25)*100),((AK10/AK25)*100))</f>
        <v>0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1.5390889682050417</v>
      </c>
      <c r="D91" s="3">
        <f>STDEV(((AN9/AN25)*100),((AQ9/AQ25)*100),((AT9/AT25)*100))</f>
        <v>1.5390889682050446</v>
      </c>
      <c r="E91" s="3">
        <f>STDEV(((AN10/AN25)*100),((AQ10/AQ25)*100),((AT10/AT25)*100))</f>
        <v>0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6.4139764719823091</v>
      </c>
      <c r="D92" s="3">
        <f>STDEV(((AW9/AW25)*100),((AZ9/AZ25)*100),((BC9/BC25)*100))</f>
        <v>6.4139764719823056</v>
      </c>
      <c r="E92" s="3">
        <f>STDEV(((AW10/AW25)*100),((AZ10/AZ25)*100),((BC10/BC25)*100))</f>
        <v>0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4.3068854834688836E-2</v>
      </c>
      <c r="C95" s="3">
        <f>(AVERAGE(V25,Y25,AB25)/AVERAGE(D25,G25,J25))</f>
        <v>4.9712567780873261E-2</v>
      </c>
      <c r="D95" s="3">
        <f>(AVERAGE(AE25,AH25,AK25)/AVERAGE(D25,G25,J25))</f>
        <v>5.082981123446257E-2</v>
      </c>
      <c r="E95" s="3">
        <f>(AVERAGE(AN25,AQ25,AT25)/AVERAGE(D25,G25,J25))</f>
        <v>5.4349030701713971E-2</v>
      </c>
      <c r="F95" s="21">
        <f>AVERAGE(AW25,AZ25,BC25)/AVERAGE(D25,G25,J25)</f>
        <v>3.0226672894499179E-2</v>
      </c>
    </row>
    <row r="96" spans="1:22">
      <c r="A96" s="3" t="s">
        <v>4</v>
      </c>
      <c r="B96" s="3">
        <f>STDEV((M25/D25),(P25/G25),(S25/J25))</f>
        <v>0.80639434951710542</v>
      </c>
      <c r="C96" s="3">
        <f>STDEV((V25/D25),(Y25/G25),(AB25/J25))</f>
        <v>0.55793028515891019</v>
      </c>
      <c r="D96" s="3">
        <f>STDEV((AE25/D25),(AH25/G25),(AK25/J25))</f>
        <v>0.22666889767141701</v>
      </c>
      <c r="E96" s="3">
        <f>STDEV((AN25/D25),(AQ25/G25),(AT25/J25))</f>
        <v>0.41928247472693098</v>
      </c>
      <c r="F96" s="3">
        <f>STDEV((AW25/D25),(AZ25/G25),(BC25/J25))</f>
        <v>0.17163310038762014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zoomScale="50" zoomScaleNormal="50" zoomScalePageLayoutView="50" workbookViewId="0">
      <pane ySplit="5" topLeftCell="A6" activePane="bottomLeft" state="frozen"/>
      <selection pane="bottomLeft" activeCell="B7" sqref="B7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49183.98</v>
      </c>
      <c r="C8">
        <v>33661.42</v>
      </c>
      <c r="D8">
        <v>20687.990000000002</v>
      </c>
      <c r="E8">
        <v>56625.21</v>
      </c>
      <c r="F8">
        <v>29559.55</v>
      </c>
      <c r="G8">
        <v>24185.78</v>
      </c>
      <c r="H8">
        <v>54466.46</v>
      </c>
      <c r="I8">
        <v>31013.13</v>
      </c>
      <c r="J8">
        <v>20145.61</v>
      </c>
      <c r="K8">
        <v>55998.45</v>
      </c>
      <c r="L8">
        <v>28255.86</v>
      </c>
      <c r="M8">
        <v>30722.39</v>
      </c>
      <c r="N8">
        <v>35326.79</v>
      </c>
      <c r="O8">
        <v>33748.11</v>
      </c>
      <c r="P8">
        <v>14094.66</v>
      </c>
      <c r="Q8">
        <v>32457.52</v>
      </c>
      <c r="R8">
        <v>20406.64</v>
      </c>
      <c r="S8">
        <v>14458.77</v>
      </c>
      <c r="T8">
        <v>44558.89</v>
      </c>
      <c r="U8">
        <v>28809.82</v>
      </c>
      <c r="V8">
        <v>18801.89</v>
      </c>
      <c r="W8">
        <v>44673.27</v>
      </c>
      <c r="X8">
        <v>38499.75</v>
      </c>
      <c r="Y8">
        <v>20069.060000000001</v>
      </c>
      <c r="Z8">
        <v>18724.02</v>
      </c>
      <c r="AA8">
        <v>32160.89</v>
      </c>
      <c r="AB8">
        <v>16941.55</v>
      </c>
      <c r="AC8">
        <v>37294.21</v>
      </c>
      <c r="AD8">
        <v>34966.97</v>
      </c>
      <c r="AE8">
        <v>23460.5</v>
      </c>
      <c r="AF8">
        <v>50273.3</v>
      </c>
      <c r="AG8">
        <v>44786.11</v>
      </c>
      <c r="AH8">
        <v>23996.33</v>
      </c>
      <c r="AI8">
        <v>52401.77</v>
      </c>
      <c r="AJ8">
        <v>32939.629999999997</v>
      </c>
      <c r="AK8">
        <v>25975.599999999999</v>
      </c>
      <c r="AL8">
        <v>43546.5</v>
      </c>
      <c r="AM8">
        <v>30172.07</v>
      </c>
      <c r="AN8">
        <v>17051.810000000001</v>
      </c>
      <c r="AO8">
        <v>44389.48</v>
      </c>
      <c r="AP8">
        <v>36232.25</v>
      </c>
      <c r="AQ8">
        <v>19409.919999999998</v>
      </c>
      <c r="AR8">
        <v>48431.11</v>
      </c>
      <c r="AS8">
        <v>34087.949999999997</v>
      </c>
      <c r="AT8">
        <v>25012.400000000001</v>
      </c>
      <c r="AU8">
        <v>31488.94</v>
      </c>
      <c r="AV8">
        <v>37258.53</v>
      </c>
      <c r="AW8">
        <v>23112.71</v>
      </c>
      <c r="AX8">
        <v>46668.38</v>
      </c>
      <c r="AY8">
        <v>37222.26</v>
      </c>
      <c r="AZ8">
        <v>17801.54</v>
      </c>
      <c r="BA8">
        <v>48427.69</v>
      </c>
      <c r="BB8">
        <v>37029.46</v>
      </c>
      <c r="BC8">
        <v>20545.09</v>
      </c>
      <c r="BD8">
        <v>0</v>
      </c>
      <c r="BE8">
        <v>0</v>
      </c>
      <c r="BF8">
        <v>639.89819999999997</v>
      </c>
      <c r="BG8">
        <v>0</v>
      </c>
      <c r="BH8">
        <v>0</v>
      </c>
      <c r="BI8">
        <v>0</v>
      </c>
    </row>
    <row r="9" spans="1:61" s="6" customFormat="1">
      <c r="A9" s="7" t="s">
        <v>76</v>
      </c>
      <c r="B9">
        <v>0</v>
      </c>
      <c r="C9">
        <v>2149.761</v>
      </c>
      <c r="D9">
        <v>0</v>
      </c>
      <c r="E9">
        <v>0</v>
      </c>
      <c r="F9">
        <v>4058.386</v>
      </c>
      <c r="G9">
        <v>510.22399999999999</v>
      </c>
      <c r="H9">
        <v>0</v>
      </c>
      <c r="I9">
        <v>588.41780000000006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1781.6959999999999</v>
      </c>
      <c r="Q9">
        <v>731.84249999999997</v>
      </c>
      <c r="R9">
        <v>0</v>
      </c>
      <c r="S9">
        <v>575.09500000000003</v>
      </c>
      <c r="T9">
        <v>746.45450000000005</v>
      </c>
      <c r="U9">
        <v>0</v>
      </c>
      <c r="V9">
        <v>669.21510000000001</v>
      </c>
      <c r="W9">
        <v>719.58730000000003</v>
      </c>
      <c r="X9">
        <v>1415.79</v>
      </c>
      <c r="Y9">
        <v>0</v>
      </c>
      <c r="Z9">
        <v>773.41579999999999</v>
      </c>
      <c r="AA9">
        <v>1089.5640000000001</v>
      </c>
      <c r="AB9">
        <v>579.06619999999998</v>
      </c>
      <c r="AC9">
        <v>1997.173</v>
      </c>
      <c r="AD9">
        <v>0</v>
      </c>
      <c r="AE9">
        <v>0</v>
      </c>
      <c r="AF9">
        <v>753.11220000000003</v>
      </c>
      <c r="AG9">
        <v>3834.2559999999999</v>
      </c>
      <c r="AH9">
        <v>766.65589999999997</v>
      </c>
      <c r="AI9">
        <v>789.66669999999999</v>
      </c>
      <c r="AJ9">
        <v>902.29290000000003</v>
      </c>
      <c r="AK9">
        <v>774.47590000000002</v>
      </c>
      <c r="AL9">
        <v>1713.779</v>
      </c>
      <c r="AM9">
        <v>5621.625</v>
      </c>
      <c r="AN9">
        <v>681.14970000000005</v>
      </c>
      <c r="AO9">
        <v>869.14239999999995</v>
      </c>
      <c r="AP9">
        <v>5270.3209999999999</v>
      </c>
      <c r="AQ9">
        <v>3532.2240000000002</v>
      </c>
      <c r="AR9">
        <v>0</v>
      </c>
      <c r="AS9">
        <v>0</v>
      </c>
      <c r="AT9">
        <v>736.57100000000003</v>
      </c>
      <c r="AU9">
        <v>2003.9780000000001</v>
      </c>
      <c r="AV9">
        <v>4166.9170000000004</v>
      </c>
      <c r="AW9">
        <v>8854.8430000000008</v>
      </c>
      <c r="AX9">
        <v>5071.0929999999998</v>
      </c>
      <c r="AY9">
        <v>17934.68</v>
      </c>
      <c r="AZ9">
        <v>9317.64</v>
      </c>
      <c r="BA9">
        <v>3387.0880000000002</v>
      </c>
      <c r="BB9">
        <v>23785.96</v>
      </c>
      <c r="BC9">
        <v>6454.0110000000004</v>
      </c>
      <c r="BD9">
        <v>592.66309999999999</v>
      </c>
      <c r="BE9">
        <v>611.55719999999997</v>
      </c>
      <c r="BF9">
        <v>516.55790000000002</v>
      </c>
      <c r="BG9">
        <v>0</v>
      </c>
      <c r="BH9">
        <v>0</v>
      </c>
      <c r="BI9">
        <v>0</v>
      </c>
    </row>
    <row r="10" spans="1:61" s="6" customFormat="1">
      <c r="A10" s="7" t="s">
        <v>77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3"/>
      <c r="BE10" s="3"/>
      <c r="BF10" s="3"/>
      <c r="BG10" s="3"/>
      <c r="BH10" s="3"/>
      <c r="BI10" s="3"/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49183.98</v>
      </c>
      <c r="C25" s="23">
        <f t="shared" ref="C25:BC25" si="0">SUM(C8:C24)</f>
        <v>35811.180999999997</v>
      </c>
      <c r="D25" s="23">
        <f t="shared" si="0"/>
        <v>20687.990000000002</v>
      </c>
      <c r="E25" s="23">
        <f t="shared" si="0"/>
        <v>56625.21</v>
      </c>
      <c r="F25" s="23">
        <f t="shared" si="0"/>
        <v>33617.936000000002</v>
      </c>
      <c r="G25" s="23">
        <f t="shared" si="0"/>
        <v>24696.003999999997</v>
      </c>
      <c r="H25" s="23">
        <f t="shared" si="0"/>
        <v>54466.46</v>
      </c>
      <c r="I25" s="23">
        <f t="shared" si="0"/>
        <v>31601.5478</v>
      </c>
      <c r="J25" s="23">
        <f t="shared" si="0"/>
        <v>20145.61</v>
      </c>
      <c r="K25" s="23">
        <f t="shared" si="0"/>
        <v>55998.45</v>
      </c>
      <c r="L25" s="23">
        <f t="shared" si="0"/>
        <v>28255.86</v>
      </c>
      <c r="M25" s="23">
        <f t="shared" si="0"/>
        <v>30722.39</v>
      </c>
      <c r="N25" s="23">
        <f t="shared" si="0"/>
        <v>35326.79</v>
      </c>
      <c r="O25" s="23">
        <f t="shared" si="0"/>
        <v>33748.11</v>
      </c>
      <c r="P25" s="23">
        <f t="shared" si="0"/>
        <v>15876.356</v>
      </c>
      <c r="Q25" s="23">
        <f t="shared" si="0"/>
        <v>33189.362500000003</v>
      </c>
      <c r="R25" s="23">
        <f t="shared" si="0"/>
        <v>20406.64</v>
      </c>
      <c r="S25" s="23">
        <f t="shared" si="0"/>
        <v>15033.865</v>
      </c>
      <c r="T25" s="23">
        <f t="shared" si="0"/>
        <v>45305.344499999999</v>
      </c>
      <c r="U25" s="23">
        <f t="shared" si="0"/>
        <v>28809.82</v>
      </c>
      <c r="V25" s="23">
        <f t="shared" si="0"/>
        <v>19471.105100000001</v>
      </c>
      <c r="W25" s="23">
        <f t="shared" si="0"/>
        <v>45392.857299999996</v>
      </c>
      <c r="X25" s="23">
        <f t="shared" si="0"/>
        <v>39915.54</v>
      </c>
      <c r="Y25" s="23">
        <f t="shared" si="0"/>
        <v>20069.060000000001</v>
      </c>
      <c r="Z25" s="23">
        <f t="shared" si="0"/>
        <v>19497.435799999999</v>
      </c>
      <c r="AA25" s="23">
        <f t="shared" si="0"/>
        <v>33250.453999999998</v>
      </c>
      <c r="AB25" s="23">
        <f t="shared" si="0"/>
        <v>17520.6162</v>
      </c>
      <c r="AC25" s="23">
        <f t="shared" si="0"/>
        <v>39291.383000000002</v>
      </c>
      <c r="AD25" s="23">
        <f t="shared" si="0"/>
        <v>34966.97</v>
      </c>
      <c r="AE25" s="23">
        <f t="shared" si="0"/>
        <v>23460.5</v>
      </c>
      <c r="AF25" s="23">
        <f t="shared" si="0"/>
        <v>51026.412200000006</v>
      </c>
      <c r="AG25" s="23">
        <f t="shared" si="0"/>
        <v>48620.366000000002</v>
      </c>
      <c r="AH25" s="23">
        <f t="shared" si="0"/>
        <v>24762.985900000003</v>
      </c>
      <c r="AI25" s="23">
        <f t="shared" si="0"/>
        <v>53191.436699999998</v>
      </c>
      <c r="AJ25" s="23">
        <f t="shared" si="0"/>
        <v>33841.922899999998</v>
      </c>
      <c r="AK25" s="23">
        <f t="shared" si="0"/>
        <v>26750.0759</v>
      </c>
      <c r="AL25" s="23">
        <f t="shared" si="0"/>
        <v>45260.279000000002</v>
      </c>
      <c r="AM25" s="23">
        <f t="shared" si="0"/>
        <v>35793.695</v>
      </c>
      <c r="AN25" s="23">
        <f t="shared" si="0"/>
        <v>17732.959700000003</v>
      </c>
      <c r="AO25" s="23">
        <f t="shared" si="0"/>
        <v>45258.6224</v>
      </c>
      <c r="AP25" s="23">
        <f t="shared" si="0"/>
        <v>41502.570999999996</v>
      </c>
      <c r="AQ25" s="23">
        <f t="shared" si="0"/>
        <v>22942.144</v>
      </c>
      <c r="AR25" s="23">
        <f t="shared" si="0"/>
        <v>48431.11</v>
      </c>
      <c r="AS25" s="23">
        <f t="shared" si="0"/>
        <v>34087.949999999997</v>
      </c>
      <c r="AT25" s="23">
        <f t="shared" si="0"/>
        <v>25748.971000000001</v>
      </c>
      <c r="AU25" s="23">
        <f t="shared" si="0"/>
        <v>33492.917999999998</v>
      </c>
      <c r="AV25" s="23">
        <f t="shared" si="0"/>
        <v>41425.447</v>
      </c>
      <c r="AW25" s="23">
        <f t="shared" si="0"/>
        <v>31967.553</v>
      </c>
      <c r="AX25" s="23">
        <f t="shared" si="0"/>
        <v>51739.472999999998</v>
      </c>
      <c r="AY25" s="23">
        <f t="shared" si="0"/>
        <v>55156.94</v>
      </c>
      <c r="AZ25" s="23">
        <f t="shared" si="0"/>
        <v>27119.18</v>
      </c>
      <c r="BA25" s="23">
        <f t="shared" si="0"/>
        <v>51814.778000000006</v>
      </c>
      <c r="BB25" s="23">
        <f t="shared" si="0"/>
        <v>60815.42</v>
      </c>
      <c r="BC25" s="23">
        <f t="shared" si="0"/>
        <v>26999.101000000002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100</v>
      </c>
      <c r="D34" s="16">
        <f>(AVERAGE(B9,E9,H9)/AVERAGE(B25,E25,H25))*100</f>
        <v>0</v>
      </c>
      <c r="E34" s="16">
        <f>(AVERAGE(B10,E10,H10)/AVERAGE(B25,E25,H25))*100</f>
        <v>0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0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99.412243636243375</v>
      </c>
      <c r="D35" s="16">
        <f>(AVERAGE(K9,N9,Q9)/AVERAGE(K25,N25,Q25))*100</f>
        <v>0.58775636375661233</v>
      </c>
      <c r="E35" s="16">
        <f>(AVERAGE($K10,$N10,$Q10)/AVERAGE(K25,N25,Q25))*100</f>
        <v>0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0.58775636375661233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97.967743870107626</v>
      </c>
      <c r="D36" s="16">
        <f>(AVERAGE(T9,W9,Z9)/AVERAGE(T25,W25,Z25))*100</f>
        <v>2.0322561298923869</v>
      </c>
      <c r="E36" s="16">
        <f>(AVERAGE(T10,W10,Z10)/AVERAGE(T25,W25,Z25))*100</f>
        <v>0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2.0322561298923869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97.533293257073012</v>
      </c>
      <c r="D37" s="16">
        <f>(AVERAGE(AC9,AF9,AI9)/AVERAGE(AC25,AF25,AI25))*100</f>
        <v>2.4667067429269678</v>
      </c>
      <c r="E37" s="16">
        <f>(AVERAGE(AC10,AF10,AI10)/AVERAGE(AC25,AF25,AI25))*100</f>
        <v>0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2.4667067429269678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98.14111465412951</v>
      </c>
      <c r="D38" s="16">
        <f>(AVERAGE(AL9,AO9,AR9)/AVERAGE(AL25,AO25,AR25))*100</f>
        <v>1.8588853458705079</v>
      </c>
      <c r="E38" s="16">
        <f>(AVERAGE(AL10,AO10,AR10)/AVERAGE(AL25,AO25,AR25))*100</f>
        <v>0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1.8588853458705079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92.366015966371421</v>
      </c>
      <c r="D39" s="3">
        <f>(AVERAGE(AU9,AX9,BA9)/AVERAGE(AU25,AX25,BA25))*100</f>
        <v>7.6339840336285976</v>
      </c>
      <c r="E39" s="3">
        <f>(AVERAGE(AU10,AX10,BA10)/AVERAGE(AU25,AX25,BA25))*100</f>
        <v>0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7.6339840336285976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0</v>
      </c>
      <c r="D43" s="6">
        <f>STDEV(((B9/B25)*100),((E9/E25)*100),((H9/H25)*100))</f>
        <v>0</v>
      </c>
      <c r="E43" s="6">
        <f>STDEV(((B10/B25)*100),((E10/E25)*100),((H10/H25)*100))</f>
        <v>0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1.2730870150922953</v>
      </c>
      <c r="D44" s="6">
        <f>STDEV(((K9/K25)*100),((N9/N25)*100),((Q9/Q25)*100))</f>
        <v>1.2730870150922864</v>
      </c>
      <c r="E44" s="6">
        <f>STDEV(((K10/K25)*100),((N10/N25)*100),((Q10/Q25)*100))</f>
        <v>0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1.3573223143498818</v>
      </c>
      <c r="D45" s="6">
        <f>STDEV(((T9/T25)*100),((W9/W25)*100),((Z9/Z25)*100))</f>
        <v>1.3573223143498812</v>
      </c>
      <c r="E45" s="6">
        <f>STDEV(((T10/T25)*100),((W10/W25)*100),((Z10/Z25)*100))</f>
        <v>0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2.0800411099558391</v>
      </c>
      <c r="D46" s="6">
        <f>STDEV(((AC9/AC25)*100),((AF9/AF25)*100),((AI9/AI25)*100))</f>
        <v>2.0800411099558378</v>
      </c>
      <c r="E46" s="6">
        <f>STDEV(((AC10/AC25)*100),((AF10/AF25)*100),((AI10/AI25)*100))</f>
        <v>0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1.8933132352036548</v>
      </c>
      <c r="D47" s="6">
        <f>STDEV(((AL9/AL25)*100),((AO9/AO25)*100),((AR9/AR25)*100))</f>
        <v>1.8933132352036532</v>
      </c>
      <c r="E47" s="6">
        <f>STDEV(((AL10/AL25)*100),((AO10/AO25)*100),((AR10/AR25)*100))</f>
        <v>0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2.0631128578347004</v>
      </c>
      <c r="D48" s="6">
        <f>STDEV(((AU9/AU25)*100),((AX9/AX25)*100),((BA9/BA25)*100))</f>
        <v>2.0631128578346942</v>
      </c>
      <c r="E48" s="6">
        <f>STDEV(((AU10/AU25)*100),((AX10/AX25)*100),((BA10/BA25)*100))</f>
        <v>0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0.77687785075275007</v>
      </c>
      <c r="C51" s="3">
        <f>(AVERAGE(T25,W25,Z25)/AVERAGE(B25,E25,H25))</f>
        <v>0.68753823553359472</v>
      </c>
      <c r="D51" s="3">
        <f>(AVERAGE(AC25,AF25,AI25)/AVERAGE(B25,E25,H25))</f>
        <v>0.89539011010094183</v>
      </c>
      <c r="E51" s="3">
        <f>(AVERAGE(AL25,AO25,AR25)/AVERAGE(B25,E25,H25))</f>
        <v>0.86694398930841965</v>
      </c>
      <c r="F51" s="3">
        <f>(AVERAGE(AU25,AX25,BA25)/AVERAGE(B25,E25,H25))</f>
        <v>0.85507167807461704</v>
      </c>
    </row>
    <row r="52" spans="1:22">
      <c r="A52" s="3" t="s">
        <v>4</v>
      </c>
      <c r="B52" s="3">
        <f>STDEV((K25/B25),(N25/E25),(Q25/H25))</f>
        <v>0.30142864727236229</v>
      </c>
      <c r="C52" s="3">
        <f>STDEV((T25/B25),(W25/E25),(Z25/H25))</f>
        <v>0.2967263797409912</v>
      </c>
      <c r="D52" s="3">
        <f>STDEV((AC25/B25),(AF25/E25),(AI25/H25))</f>
        <v>8.9198606169696923E-2</v>
      </c>
      <c r="E52" s="3">
        <f>STDEV((AL25/B25),(AO25/E25),(AR25/H25))</f>
        <v>6.2822918565224956E-2</v>
      </c>
      <c r="F52" s="3">
        <f>STDEV((AU25/B25),(AX25/E25),(BA25/H25))</f>
        <v>0.1464409264771068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93.272770387629876</v>
      </c>
      <c r="D57" s="16">
        <f>(AVERAGE(C9,F9,I9)/AVERAGE(C25,F25,I25))*100</f>
        <v>6.7272296123701238</v>
      </c>
      <c r="E57" s="16">
        <f>(AVERAGE(C10,F10,I10)/AVERAGE(C25,F25,I25))*100</f>
        <v>0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6.7272296123701238</v>
      </c>
    </row>
    <row r="58" spans="1:22">
      <c r="B58" s="3">
        <v>5</v>
      </c>
      <c r="C58" s="16">
        <f>(AVERAGE(L8,O8,R8)/AVERAGE(L25,O25,R25))*100</f>
        <v>100</v>
      </c>
      <c r="D58" s="16">
        <f>(AVERAGE(L9,O9,R9)/AVERAGE(L25,O25,R25))*100</f>
        <v>0</v>
      </c>
      <c r="E58" s="16">
        <f>(AVERAGE(L10,O10,R10)/AVERAGE(L25,O25,R25))*100</f>
        <v>0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0</v>
      </c>
    </row>
    <row r="59" spans="1:22">
      <c r="B59" s="3">
        <v>15</v>
      </c>
      <c r="C59" s="16">
        <f>(AVERAGE(U8,X8,AA8)/AVERAGE(U25,X25,AA25))*100</f>
        <v>97.543188034762835</v>
      </c>
      <c r="D59" s="16">
        <f>(AVERAGE(U9,X9,AA9)/AVERAGE(U25,X25,AA25))*100</f>
        <v>2.4568119652371689</v>
      </c>
      <c r="E59" s="16">
        <f>(AVERAGE(U10,X10,AA10)/AVERAGE(U25,X25,AA25))*100</f>
        <v>0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2.4568119652371689</v>
      </c>
    </row>
    <row r="60" spans="1:22">
      <c r="B60" s="3">
        <v>30</v>
      </c>
      <c r="C60" s="16">
        <f>(AVERAGE(AD8,AG8,AJ8)/AVERAGE(AD25,AG25,AJ25))*100</f>
        <v>95.966466156417169</v>
      </c>
      <c r="D60" s="16">
        <f>(AVERAGE(AD9,AG9,AJ9)/AVERAGE(AD25,AG25,AJ25))*100</f>
        <v>4.0335338435828278</v>
      </c>
      <c r="E60" s="16">
        <f>(AVERAGE(AD10,AG10,AJ10)/AVERAGE(AD25,AG25,AJ25))*100</f>
        <v>0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4.0335338435828278</v>
      </c>
    </row>
    <row r="61" spans="1:22">
      <c r="B61" s="3">
        <v>60</v>
      </c>
      <c r="C61" s="16">
        <f>(AVERAGE(AM8,AP8,AS8)/AVERAGE(AM25,AP25,AS25))*100</f>
        <v>90.221284135985655</v>
      </c>
      <c r="D61" s="16">
        <f>(AVERAGE(AM9,AP9,AS9)/AVERAGE(AM25,AP25,AS25))*100</f>
        <v>9.778715864014341</v>
      </c>
      <c r="E61" s="16">
        <f>(AVERAGE(AM10,AP10,AS10)/AVERAGE(AM25,AP25,AS25))*100</f>
        <v>0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9.778715864014341</v>
      </c>
    </row>
    <row r="62" spans="1:22">
      <c r="B62" s="3">
        <v>120</v>
      </c>
      <c r="C62" s="3">
        <f>(AVERAGE(AV8,AY8,BB8)/AVERAGE(AV25,AY25,BB25))*100</f>
        <v>70.84612684597316</v>
      </c>
      <c r="D62" s="3">
        <f>(AVERAGE(AV9,AY9,BB9)/AVERAGE(AV25,AY25,BB25))*100</f>
        <v>29.153873154026854</v>
      </c>
      <c r="E62" s="3">
        <f>(AVERAGE(AV10,AY10,BB10)/AVERAGE(AV25,AY25,BB25))*100</f>
        <v>0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29.153873154026854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5.1352966814990104</v>
      </c>
      <c r="D65" s="6">
        <f>STDEV(((C9/C25)*100),((F9/F25)*100),((I9/I25)*100))</f>
        <v>5.135296681498998</v>
      </c>
      <c r="E65" s="6">
        <f>STDEV(((C10/C25)*100),((F10/F25)*100),((I10/I25)*100))</f>
        <v>0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0</v>
      </c>
      <c r="D66" s="3">
        <f>STDEV(((L9/L25)*100),((O9/O25)*100),((R9/R25)*100))</f>
        <v>0</v>
      </c>
      <c r="E66" s="6">
        <f>STDEV(((L10/L25)*100),((O10/O25)*100),((R10/R25)*100))</f>
        <v>0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1.9744873153464426</v>
      </c>
      <c r="D67" s="3">
        <f>STDEV(((U9/U25)*100),((X9/X25)*100),((AA9/AA25)*100))</f>
        <v>1.9744873153464448</v>
      </c>
      <c r="E67" s="6">
        <f>STDEV(((U10/U25)*100),((X10/X25)*100),((AA10/AA25)*100))</f>
        <v>0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4.0113764276925208</v>
      </c>
      <c r="D68" s="3">
        <f>STDEV(((AD9/AD25)*100),((AG9/AG25)*100),((AJ9/AJ25)*100))</f>
        <v>4.0113764276925181</v>
      </c>
      <c r="E68" s="6">
        <f>STDEV(((AD10/AD25)*100),((AG10/AG25)*100),((AJ10/AJ25)*100))</f>
        <v>0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8.3363359334577023</v>
      </c>
      <c r="D69" s="3">
        <f>STDEV(((AM9/AM25)*100),((AP9/AP25)*100),((AS9/AS25)*100))</f>
        <v>8.3363359334577023</v>
      </c>
      <c r="E69" s="6">
        <f>STDEV(((AM10/AM25)*100),((AP10/AP25)*100),((AS10/AS25)*100))</f>
        <v>0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15.230942811460132</v>
      </c>
      <c r="D70" s="3">
        <f>STDEV(((AV9/AV25)*100),((AY9/AY25)*100),((BB9/BB25)*100))</f>
        <v>15.230942811460103</v>
      </c>
      <c r="E70" s="6">
        <f>STDEV(((AV10/AV25)*100),((AY10/AY25)*100),((BB10/BB25)*100))</f>
        <v>0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0.81569897776224476</v>
      </c>
      <c r="C73" s="3">
        <f>(AVERAGE(U25,X25,AA25)/AVERAGE(C25,F25,I25))</f>
        <v>1.0093550725601086</v>
      </c>
      <c r="D73" s="3">
        <f>(AVERAGE(AD25,AG25,AJ25)/AVERAGE(C25,F25,I25))</f>
        <v>1.1623130376550783</v>
      </c>
      <c r="E73" s="21">
        <f>AVERAGE(AM25,AP25,AS25)/AVERAGE(C25,F25,I25)</f>
        <v>1.1024792939895611</v>
      </c>
      <c r="F73" s="3">
        <f>(AVERAGE(AV25,AY25,BB25)/AVERAGE(C25,F25,I25))</f>
        <v>1.5579211253492611</v>
      </c>
    </row>
    <row r="74" spans="1:22">
      <c r="A74" s="3" t="s">
        <v>4</v>
      </c>
      <c r="B74" s="3">
        <f>STDEV((L25/C25),(O25/F25),(R25/I25))</f>
        <v>0.18025011528781659</v>
      </c>
      <c r="C74" s="3">
        <f>STDEV((U25/C25),(X25/F25),(AA25/I25))</f>
        <v>0.19415526499021227</v>
      </c>
      <c r="D74" s="3">
        <f>STDEV((AD25/C25),(AG25/F25),(AJ25/I25))</f>
        <v>0.24851962421785609</v>
      </c>
      <c r="E74" s="3">
        <f>STDEV((AM25/C25),(AP25/F25),(AS25/I25))</f>
        <v>0.1195795388201335</v>
      </c>
      <c r="F74" s="3">
        <f>STDEV((AV25/C25),(AY25/F25),(BB25/I25))</f>
        <v>0.38816075374726744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99.221383971738945</v>
      </c>
      <c r="D79" s="16">
        <f>(AVERAGE(D9,G9,J9)/AVERAGE(D25,G25,J25))*100</f>
        <v>0.77861602826105891</v>
      </c>
      <c r="E79" s="16">
        <f>(AVERAGE(D10,G10,J10)/AVERAGE(D25,G25,J25))*100</f>
        <v>0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0.77861602826105891</v>
      </c>
    </row>
    <row r="80" spans="1:22">
      <c r="B80" s="3">
        <v>5</v>
      </c>
      <c r="C80" s="16">
        <f>(AVERAGE(M8,P8,S8)/AVERAGE(M25,P25,S25))*100</f>
        <v>96.176064973135752</v>
      </c>
      <c r="D80" s="16">
        <f>(AVERAGE(M9,P9,S9)/AVERAGE(M25,P25,S25))*100</f>
        <v>3.8239350268642691</v>
      </c>
      <c r="E80" s="16">
        <f>(AVERAGE(M10,P10,S10)/AVERAGE(M25,P25,S25))*100</f>
        <v>0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3.8239350268642691</v>
      </c>
    </row>
    <row r="81" spans="1:22">
      <c r="B81" s="3">
        <v>15</v>
      </c>
      <c r="C81" s="16">
        <f>(AVERAGE(V8,Y8,AB8)/AVERAGE(V25,Y25,AB25))*100</f>
        <v>97.812365566049493</v>
      </c>
      <c r="D81" s="16">
        <f>(AVERAGE(V9,Y9,AB9)/AVERAGE(V25,Y25,AB25))*100</f>
        <v>2.1876344339505214</v>
      </c>
      <c r="E81" s="16">
        <f>(AVERAGE(V10,Y10,AB10)/AVERAGE(V25,Y25,AB25))*100</f>
        <v>0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2.1876344339505214</v>
      </c>
    </row>
    <row r="82" spans="1:22">
      <c r="B82" s="3">
        <v>30</v>
      </c>
      <c r="C82" s="16">
        <f>(AVERAGE(AE8,AH8,AK8)/AVERAGE(AE25,AH25,AK25))*100</f>
        <v>97.944432993444906</v>
      </c>
      <c r="D82" s="16">
        <f>(AVERAGE(AE9,AH9,AK9)/AVERAGE(AE25,AH25,AK25))*100</f>
        <v>2.0555670065551026</v>
      </c>
      <c r="E82" s="16">
        <f>(AVERAGE(AE10,AH10,AK10)/AVERAGE(AE25,AH25,AK25))*100</f>
        <v>0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2.0555670065551026</v>
      </c>
    </row>
    <row r="83" spans="1:22">
      <c r="B83" s="3">
        <v>60</v>
      </c>
      <c r="C83" s="16">
        <f>(AVERAGE(AN8,AQ8,AT8)/AVERAGE(AN25,AQ25,AT25))*100</f>
        <v>92.547965895865147</v>
      </c>
      <c r="D83" s="16">
        <f>(AVERAGE(AN9,AQ9,AT9)/AVERAGE(AN25,AQ25,AT25))*100</f>
        <v>7.4520341041348361</v>
      </c>
      <c r="E83" s="16">
        <f>(AVERAGE(AN10,AQ10,AT10)/AVERAGE(AN25,AQ25,AT25))*100</f>
        <v>0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7.4520341041348361</v>
      </c>
    </row>
    <row r="84" spans="1:22">
      <c r="B84" s="3">
        <v>120</v>
      </c>
      <c r="C84" s="3">
        <f>(AVERAGE(AW8,AZ8,BC8)/AVERAGE(AW25,AZ25,BC25))*100</f>
        <v>71.393093548933962</v>
      </c>
      <c r="D84" s="3">
        <f>(AVERAGE(AW9,AZ9,BC9)/AVERAGE(AW25,AZ25,BC25))*100</f>
        <v>28.606906451066035</v>
      </c>
      <c r="E84" s="3">
        <f>(AVERAGE(AW10,AZ10,BC10)/AVERAGE(AW25,AZ25,BC25))*100</f>
        <v>0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28.606906451066035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1.1928163104727652</v>
      </c>
      <c r="D87" s="3">
        <f>STDEV(((D9/D25)*100),((G9/G25)*100),((J9/J25)*100))</f>
        <v>1.1928163104727698</v>
      </c>
      <c r="E87" s="3">
        <f>STDEV(((D10/D25)*100),((G10/G25)*100),((J10/J25)*100))</f>
        <v>0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5.7051029438801608</v>
      </c>
      <c r="D88" s="3">
        <f>STDEV(((M9/M25)*100),((P9/P25)*100),((S9/S25)*100))</f>
        <v>5.7051029438801573</v>
      </c>
      <c r="E88" s="3">
        <f>STDEV(((M10/M25)*100),((P10/P25)*100),((S10/S25)*100))</f>
        <v>0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1.9473711163352385</v>
      </c>
      <c r="D89" s="3">
        <f>STDEV(((V9/V25)*100),((Y9/Y25)*100),((AB9/AB25)*100))</f>
        <v>1.9473711163352301</v>
      </c>
      <c r="E89" s="3">
        <f>STDEV(((V10/V25)*100),((Y10/Y25)*100),((AB10/AB25)*100))</f>
        <v>0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1.7324217765387102</v>
      </c>
      <c r="D90" s="3">
        <f>STDEV(((AE9/AE25)*100),((AH9/AH25)*100),((AK9/AK25)*100))</f>
        <v>1.7324217765387055</v>
      </c>
      <c r="E90" s="3">
        <f>STDEV(((AE10/AE25)*100),((AH10/AH25)*100),((AK10/AK25)*100))</f>
        <v>0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6.9716511692484655</v>
      </c>
      <c r="D91" s="3">
        <f>STDEV(((AN9/AN25)*100),((AQ9/AQ25)*100),((AT9/AT25)*100))</f>
        <v>6.9716511692484557</v>
      </c>
      <c r="E91" s="3">
        <f>STDEV(((AN10/AN25)*100),((AQ10/AQ25)*100),((AT10/AT25)*100))</f>
        <v>0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5.2917606042410865</v>
      </c>
      <c r="D92" s="3">
        <f>STDEV(((AW9/AW25)*100),((AZ9/AZ25)*100),((BC9/BC25)*100))</f>
        <v>5.2917606042410679</v>
      </c>
      <c r="E92" s="3">
        <f>STDEV(((AW10/AW25)*100),((AZ10/AZ25)*100),((BC10/BC25)*100))</f>
        <v>0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0.94053080192579819</v>
      </c>
      <c r="C95" s="3">
        <f>(AVERAGE(V25,Y25,AB25)/AVERAGE(D25,G25,J25))</f>
        <v>0.8707634079400205</v>
      </c>
      <c r="D95" s="3">
        <f>(AVERAGE(AE25,AH25,AK25)/AVERAGE(D25,G25,J25))</f>
        <v>1.1441174251564223</v>
      </c>
      <c r="E95" s="3">
        <f>(AVERAGE(AN25,AQ25,AT25)/AVERAGE(D25,G25,J25))</f>
        <v>1.0136498718960671</v>
      </c>
      <c r="F95" s="21">
        <f>AVERAGE(AW25,AZ25,BC25)/AVERAGE(D25,G25,J25)</f>
        <v>1.313693792503309</v>
      </c>
    </row>
    <row r="96" spans="1:22">
      <c r="A96" s="3" t="s">
        <v>4</v>
      </c>
      <c r="B96" s="3">
        <f>STDEV((M25/D25),(P25/G25),(S25/J25))</f>
        <v>0.45929604045824679</v>
      </c>
      <c r="C96" s="3">
        <f>STDEV((V25/D25),(Y25/G25),(AB25/J25))</f>
        <v>6.4402339088575025E-2</v>
      </c>
      <c r="D96" s="3">
        <f>STDEV((AE25/D25),(AH25/G25),(AK25/J25))</f>
        <v>0.1635608369004608</v>
      </c>
      <c r="E96" s="3">
        <f>STDEV((AN25/D25),(AQ25/G25),(AT25/J25))</f>
        <v>0.22520231914488348</v>
      </c>
      <c r="F96" s="3">
        <f>STDEV((AW25/D25),(AZ25/G25),(BC25/J25))</f>
        <v>0.2238070376085117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zoomScale="50" zoomScaleNormal="50" zoomScalePageLayoutView="50" workbookViewId="0">
      <pane ySplit="5" topLeftCell="A6" activePane="bottomLeft" state="frozen"/>
      <selection pane="bottomLeft" activeCell="B6" sqref="B6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748914.6</v>
      </c>
      <c r="C8">
        <v>1331110</v>
      </c>
      <c r="D8">
        <v>1074040</v>
      </c>
      <c r="E8">
        <v>1659156</v>
      </c>
      <c r="F8">
        <v>1460381</v>
      </c>
      <c r="G8">
        <v>1074123</v>
      </c>
      <c r="H8">
        <v>968262.2</v>
      </c>
      <c r="I8">
        <v>1711575</v>
      </c>
      <c r="J8">
        <v>1002610</v>
      </c>
      <c r="K8">
        <v>811272.5</v>
      </c>
      <c r="L8">
        <v>2013381</v>
      </c>
      <c r="M8">
        <v>1758154</v>
      </c>
      <c r="N8">
        <v>414185</v>
      </c>
      <c r="O8">
        <v>1494985</v>
      </c>
      <c r="P8">
        <v>714947.9</v>
      </c>
      <c r="Q8">
        <v>425763.7</v>
      </c>
      <c r="R8">
        <v>883435.5</v>
      </c>
      <c r="S8">
        <v>574200.69999999995</v>
      </c>
      <c r="T8">
        <v>671843.8</v>
      </c>
      <c r="U8">
        <v>1069724</v>
      </c>
      <c r="V8">
        <v>1093955</v>
      </c>
      <c r="W8">
        <v>564490.80000000005</v>
      </c>
      <c r="X8">
        <v>1165638</v>
      </c>
      <c r="Y8">
        <v>590576.30000000005</v>
      </c>
      <c r="Z8">
        <v>479088.5</v>
      </c>
      <c r="AA8">
        <v>1089090</v>
      </c>
      <c r="AB8">
        <v>717641.2</v>
      </c>
      <c r="AC8">
        <v>1057130</v>
      </c>
      <c r="AD8">
        <v>1165154</v>
      </c>
      <c r="AE8">
        <v>1098198</v>
      </c>
      <c r="AF8">
        <v>2283220</v>
      </c>
      <c r="AG8">
        <v>1592954</v>
      </c>
      <c r="AH8">
        <v>871660.5</v>
      </c>
      <c r="AI8">
        <v>2386261</v>
      </c>
      <c r="AJ8">
        <v>1362034</v>
      </c>
      <c r="AK8">
        <v>923072.8</v>
      </c>
      <c r="AL8">
        <v>777457.9</v>
      </c>
      <c r="AM8">
        <v>1203546</v>
      </c>
      <c r="AN8">
        <v>646302</v>
      </c>
      <c r="AO8">
        <v>1576454</v>
      </c>
      <c r="AP8">
        <v>1316507</v>
      </c>
      <c r="AQ8">
        <v>597442.80000000005</v>
      </c>
      <c r="AR8">
        <v>859819.1</v>
      </c>
      <c r="AS8">
        <v>1203389</v>
      </c>
      <c r="AT8">
        <v>795121.2</v>
      </c>
      <c r="AU8">
        <v>363360.4</v>
      </c>
      <c r="AV8">
        <v>1237219</v>
      </c>
      <c r="AW8">
        <v>801763.6</v>
      </c>
      <c r="AX8">
        <v>497512.8</v>
      </c>
      <c r="AY8">
        <v>1036206</v>
      </c>
      <c r="AZ8">
        <v>557209.1</v>
      </c>
      <c r="BA8">
        <v>452902.8</v>
      </c>
      <c r="BB8">
        <v>777487.4</v>
      </c>
      <c r="BC8">
        <v>737575.8</v>
      </c>
      <c r="BD8">
        <v>29763.55</v>
      </c>
      <c r="BE8">
        <v>12331.19</v>
      </c>
      <c r="BF8">
        <v>24178.69</v>
      </c>
      <c r="BG8">
        <v>7692.634</v>
      </c>
      <c r="BH8">
        <v>8500.5640000000003</v>
      </c>
      <c r="BI8">
        <v>8850.0560000000005</v>
      </c>
    </row>
    <row r="9" spans="1:61" s="6" customFormat="1">
      <c r="A9" s="7" t="s">
        <v>76</v>
      </c>
      <c r="B9">
        <v>1984.7190000000001</v>
      </c>
      <c r="C9">
        <v>539.17960000000005</v>
      </c>
      <c r="D9">
        <v>0</v>
      </c>
      <c r="E9">
        <v>3320.1619999999998</v>
      </c>
      <c r="F9">
        <v>558.93899999999996</v>
      </c>
      <c r="G9">
        <v>1145.7190000000001</v>
      </c>
      <c r="H9">
        <v>11877.14</v>
      </c>
      <c r="I9">
        <v>1209.952</v>
      </c>
      <c r="J9">
        <v>721.12210000000005</v>
      </c>
      <c r="K9">
        <v>23162.76</v>
      </c>
      <c r="L9">
        <v>5042.482</v>
      </c>
      <c r="M9">
        <v>5957.3779999999997</v>
      </c>
      <c r="N9">
        <v>17655.099999999999</v>
      </c>
      <c r="O9">
        <v>12241.71</v>
      </c>
      <c r="P9">
        <v>6383.4570000000003</v>
      </c>
      <c r="Q9">
        <v>21818.37</v>
      </c>
      <c r="R9">
        <v>3690.7820000000002</v>
      </c>
      <c r="S9">
        <v>5384.0110000000004</v>
      </c>
      <c r="T9">
        <v>22966.44</v>
      </c>
      <c r="U9">
        <v>33639.730000000003</v>
      </c>
      <c r="V9">
        <v>21182.83</v>
      </c>
      <c r="W9">
        <v>36132.79</v>
      </c>
      <c r="X9">
        <v>30351.87</v>
      </c>
      <c r="Y9">
        <v>28732.02</v>
      </c>
      <c r="Z9">
        <v>39444.36</v>
      </c>
      <c r="AA9">
        <v>36186.29</v>
      </c>
      <c r="AB9">
        <v>21356.73</v>
      </c>
      <c r="AC9">
        <v>33435.120000000003</v>
      </c>
      <c r="AD9">
        <v>53701.1</v>
      </c>
      <c r="AE9">
        <v>43848.31</v>
      </c>
      <c r="AF9">
        <v>45582.97</v>
      </c>
      <c r="AG9">
        <v>59934.05</v>
      </c>
      <c r="AH9">
        <v>54442.720000000001</v>
      </c>
      <c r="AI9">
        <v>36317.53</v>
      </c>
      <c r="AJ9">
        <v>47369.41</v>
      </c>
      <c r="AK9">
        <v>34229.910000000003</v>
      </c>
      <c r="AL9">
        <v>49356.07</v>
      </c>
      <c r="AM9">
        <v>78830.559999999998</v>
      </c>
      <c r="AN9">
        <v>49152.24</v>
      </c>
      <c r="AO9">
        <v>38701.120000000003</v>
      </c>
      <c r="AP9">
        <v>79213.009999999995</v>
      </c>
      <c r="AQ9">
        <v>115515.6</v>
      </c>
      <c r="AR9">
        <v>44539.839999999997</v>
      </c>
      <c r="AS9">
        <v>51259.77</v>
      </c>
      <c r="AT9">
        <v>34256.5</v>
      </c>
      <c r="AU9">
        <v>48697.11</v>
      </c>
      <c r="AV9">
        <v>91879.86</v>
      </c>
      <c r="AW9">
        <v>78593.5</v>
      </c>
      <c r="AX9">
        <v>72233.8</v>
      </c>
      <c r="AY9">
        <v>163193.9</v>
      </c>
      <c r="AZ9">
        <v>109831.4</v>
      </c>
      <c r="BA9">
        <v>78102.710000000006</v>
      </c>
      <c r="BB9">
        <v>176524.3</v>
      </c>
      <c r="BC9">
        <v>112741.8</v>
      </c>
      <c r="BD9">
        <v>675.8306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s="6" customFormat="1">
      <c r="A10" s="7" t="s">
        <v>77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3"/>
      <c r="BE10" s="3"/>
      <c r="BF10" s="3"/>
      <c r="BG10" s="3"/>
      <c r="BH10" s="3"/>
      <c r="BI10" s="3"/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750899.31900000002</v>
      </c>
      <c r="C25" s="23">
        <f t="shared" ref="C25:BC25" si="0">SUM(C8:C24)</f>
        <v>1331649.1795999999</v>
      </c>
      <c r="D25" s="23">
        <f t="shared" si="0"/>
        <v>1074040</v>
      </c>
      <c r="E25" s="23">
        <f t="shared" si="0"/>
        <v>1662476.162</v>
      </c>
      <c r="F25" s="23">
        <f t="shared" si="0"/>
        <v>1460939.939</v>
      </c>
      <c r="G25" s="23">
        <f t="shared" si="0"/>
        <v>1075268.719</v>
      </c>
      <c r="H25" s="23">
        <f t="shared" si="0"/>
        <v>980139.34</v>
      </c>
      <c r="I25" s="23">
        <f t="shared" si="0"/>
        <v>1712784.952</v>
      </c>
      <c r="J25" s="23">
        <f t="shared" si="0"/>
        <v>1003331.1221</v>
      </c>
      <c r="K25" s="23">
        <f t="shared" si="0"/>
        <v>834435.26</v>
      </c>
      <c r="L25" s="23">
        <f t="shared" si="0"/>
        <v>2018423.4820000001</v>
      </c>
      <c r="M25" s="23">
        <f t="shared" si="0"/>
        <v>1764111.378</v>
      </c>
      <c r="N25" s="23">
        <f t="shared" si="0"/>
        <v>431840.1</v>
      </c>
      <c r="O25" s="23">
        <f t="shared" si="0"/>
        <v>1507226.71</v>
      </c>
      <c r="P25" s="23">
        <f t="shared" si="0"/>
        <v>721331.35700000008</v>
      </c>
      <c r="Q25" s="23">
        <f t="shared" si="0"/>
        <v>447582.07</v>
      </c>
      <c r="R25" s="23">
        <f t="shared" si="0"/>
        <v>887126.28200000001</v>
      </c>
      <c r="S25" s="23">
        <f t="shared" si="0"/>
        <v>579584.71100000001</v>
      </c>
      <c r="T25" s="23">
        <f t="shared" si="0"/>
        <v>694810.24</v>
      </c>
      <c r="U25" s="23">
        <f t="shared" si="0"/>
        <v>1103363.73</v>
      </c>
      <c r="V25" s="23">
        <f t="shared" si="0"/>
        <v>1115137.83</v>
      </c>
      <c r="W25" s="23">
        <f t="shared" si="0"/>
        <v>600623.59000000008</v>
      </c>
      <c r="X25" s="23">
        <f t="shared" si="0"/>
        <v>1195989.8700000001</v>
      </c>
      <c r="Y25" s="23">
        <f t="shared" si="0"/>
        <v>619308.32000000007</v>
      </c>
      <c r="Z25" s="23">
        <f t="shared" si="0"/>
        <v>518532.86</v>
      </c>
      <c r="AA25" s="23">
        <f t="shared" si="0"/>
        <v>1125276.29</v>
      </c>
      <c r="AB25" s="23">
        <f t="shared" si="0"/>
        <v>738997.92999999993</v>
      </c>
      <c r="AC25" s="23">
        <f t="shared" si="0"/>
        <v>1090565.1200000001</v>
      </c>
      <c r="AD25" s="23">
        <f t="shared" si="0"/>
        <v>1218855.1000000001</v>
      </c>
      <c r="AE25" s="23">
        <f t="shared" si="0"/>
        <v>1142046.31</v>
      </c>
      <c r="AF25" s="23">
        <f t="shared" si="0"/>
        <v>2328802.9700000002</v>
      </c>
      <c r="AG25" s="23">
        <f t="shared" si="0"/>
        <v>1652888.05</v>
      </c>
      <c r="AH25" s="23">
        <f t="shared" si="0"/>
        <v>926103.22</v>
      </c>
      <c r="AI25" s="23">
        <f t="shared" si="0"/>
        <v>2422578.5299999998</v>
      </c>
      <c r="AJ25" s="23">
        <f t="shared" si="0"/>
        <v>1409403.41</v>
      </c>
      <c r="AK25" s="23">
        <f t="shared" si="0"/>
        <v>957302.71000000008</v>
      </c>
      <c r="AL25" s="23">
        <f t="shared" si="0"/>
        <v>826813.97</v>
      </c>
      <c r="AM25" s="23">
        <f t="shared" si="0"/>
        <v>1282376.56</v>
      </c>
      <c r="AN25" s="23">
        <f t="shared" si="0"/>
        <v>695454.24</v>
      </c>
      <c r="AO25" s="23">
        <f t="shared" si="0"/>
        <v>1615155.12</v>
      </c>
      <c r="AP25" s="23">
        <f t="shared" si="0"/>
        <v>1395720.01</v>
      </c>
      <c r="AQ25" s="23">
        <f t="shared" si="0"/>
        <v>712958.4</v>
      </c>
      <c r="AR25" s="23">
        <f t="shared" si="0"/>
        <v>904358.94</v>
      </c>
      <c r="AS25" s="23">
        <f t="shared" si="0"/>
        <v>1254648.77</v>
      </c>
      <c r="AT25" s="23">
        <f t="shared" si="0"/>
        <v>829377.7</v>
      </c>
      <c r="AU25" s="23">
        <f t="shared" si="0"/>
        <v>412057.51</v>
      </c>
      <c r="AV25" s="23">
        <f t="shared" si="0"/>
        <v>1329098.8600000001</v>
      </c>
      <c r="AW25" s="23">
        <f t="shared" si="0"/>
        <v>880357.1</v>
      </c>
      <c r="AX25" s="23">
        <f t="shared" si="0"/>
        <v>569746.6</v>
      </c>
      <c r="AY25" s="23">
        <f t="shared" si="0"/>
        <v>1199399.8999999999</v>
      </c>
      <c r="AZ25" s="23">
        <f t="shared" si="0"/>
        <v>667040.5</v>
      </c>
      <c r="BA25" s="23">
        <f t="shared" si="0"/>
        <v>531005.51</v>
      </c>
      <c r="BB25" s="23">
        <f t="shared" si="0"/>
        <v>954011.7</v>
      </c>
      <c r="BC25" s="23">
        <f t="shared" si="0"/>
        <v>850317.60000000009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99.493680684885376</v>
      </c>
      <c r="D34" s="16">
        <f>(AVERAGE(B9,E9,H9)/AVERAGE(B25,E25,H25))*100</f>
        <v>0.50631931511461048</v>
      </c>
      <c r="E34" s="16">
        <f>(AVERAGE(B10,E10,H10)/AVERAGE(B25,E25,H25))*100</f>
        <v>0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0.50631931511461048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96.345306855541651</v>
      </c>
      <c r="D35" s="16">
        <f>(AVERAGE(K9,N9,Q9)/AVERAGE(K25,N25,Q25))*100</f>
        <v>3.6546931444583466</v>
      </c>
      <c r="E35" s="16">
        <f>(AVERAGE($K10,$N10,$Q10)/AVERAGE(K25,N25,Q25))*100</f>
        <v>0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3.6546931444583466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94.567508293109853</v>
      </c>
      <c r="D36" s="16">
        <f>(AVERAGE(T9,W9,Z9)/AVERAGE(T25,W25,Z25))*100</f>
        <v>5.432491706890163</v>
      </c>
      <c r="E36" s="16">
        <f>(AVERAGE(T10,W10,Z10)/AVERAGE(T25,W25,Z25))*100</f>
        <v>0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5.432491706890163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98.02573307319949</v>
      </c>
      <c r="D37" s="16">
        <f>(AVERAGE(AC9,AF9,AI9)/AVERAGE(AC25,AF25,AI25))*100</f>
        <v>1.9742669268005053</v>
      </c>
      <c r="E37" s="16">
        <f>(AVERAGE(AC10,AF10,AI10)/AVERAGE(AC25,AF25,AI25))*100</f>
        <v>0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1.9742669268005053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96.037536403745833</v>
      </c>
      <c r="D38" s="16">
        <f>(AVERAGE(AL9,AO9,AR9)/AVERAGE(AL25,AO25,AR25))*100</f>
        <v>3.9624635962541914</v>
      </c>
      <c r="E38" s="16">
        <f>(AVERAGE(AL10,AO10,AR10)/AVERAGE(AL25,AO25,AR25))*100</f>
        <v>0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3.9624635962541914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86.843445641230119</v>
      </c>
      <c r="D39" s="3">
        <f>(AVERAGE(AU9,AX9,BA9)/AVERAGE(AU25,AX25,BA25))*100</f>
        <v>13.156554358769876</v>
      </c>
      <c r="E39" s="3">
        <f>(AVERAGE(AU10,AX10,BA10)/AVERAGE(AU25,AX25,BA25))*100</f>
        <v>0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13.156554358769876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0.56659115923092651</v>
      </c>
      <c r="D43" s="6">
        <f>STDEV(((B9/B25)*100),((E9/E25)*100),((H9/H25)*100))</f>
        <v>0.56659115923092895</v>
      </c>
      <c r="E43" s="6">
        <f>STDEV(((B10/B25)*100),((E10/E25)*100),((H10/H25)*100))</f>
        <v>0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1.0603619466528429</v>
      </c>
      <c r="D44" s="6">
        <f>STDEV(((K9/K25)*100),((N9/N25)*100),((Q9/Q25)*100))</f>
        <v>1.0603619466528418</v>
      </c>
      <c r="E44" s="6">
        <f>STDEV(((K10/K25)*100),((N10/N25)*100),((Q10/Q25)*100))</f>
        <v>0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2.1748858088197722</v>
      </c>
      <c r="D45" s="6">
        <f>STDEV(((T9/T25)*100),((W9/W25)*100),((Z9/Z25)*100))</f>
        <v>2.1748858088197656</v>
      </c>
      <c r="E45" s="6">
        <f>STDEV(((T10/T25)*100),((W10/W25)*100),((Z10/Z25)*100))</f>
        <v>0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0.80553994216233615</v>
      </c>
      <c r="D46" s="6">
        <f>STDEV(((AC9/AC25)*100),((AF9/AF25)*100),((AI9/AI25)*100))</f>
        <v>0.80553994216233049</v>
      </c>
      <c r="E46" s="6">
        <f>STDEV(((AC10/AC25)*100),((AF10/AF25)*100),((AI10/AI25)*100))</f>
        <v>0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1.8373261364422331</v>
      </c>
      <c r="D47" s="6">
        <f>STDEV(((AL9/AL25)*100),((AO9/AO25)*100),((AR9/AR25)*100))</f>
        <v>1.8373261364422382</v>
      </c>
      <c r="E47" s="6">
        <f>STDEV(((AL10/AL25)*100),((AO10/AO25)*100),((AR10/AR25)*100))</f>
        <v>0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1.4841529582495647</v>
      </c>
      <c r="D48" s="6">
        <f>STDEV(((AU9/AU25)*100),((AX9/AX25)*100),((BA9/BA25)*100))</f>
        <v>1.4841529582495583</v>
      </c>
      <c r="E48" s="6">
        <f>STDEV(((AU10/AU25)*100),((AX10/AX25)*100),((BA10/BA25)*100))</f>
        <v>0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0.50503902897202047</v>
      </c>
      <c r="C51" s="3">
        <f>(AVERAGE(T25,W25,Z25)/AVERAGE(B25,E25,H25))</f>
        <v>0.53453919775881831</v>
      </c>
      <c r="D51" s="3">
        <f>(AVERAGE(AC25,AF25,AI25)/AVERAGE(B25,E25,H25))</f>
        <v>1.7215031989394691</v>
      </c>
      <c r="E51" s="3">
        <f>(AVERAGE(AL25,AO25,AR25)/AVERAGE(B25,E25,H25))</f>
        <v>0.98609500960243468</v>
      </c>
      <c r="F51" s="3">
        <f>(AVERAGE(AU25,AX25,BA25)/AVERAGE(B25,E25,H25))</f>
        <v>0.44579431645275847</v>
      </c>
    </row>
    <row r="52" spans="1:22">
      <c r="A52" s="3" t="s">
        <v>4</v>
      </c>
      <c r="B52" s="3">
        <f>STDEV((K25/B25),(N25/E25),(Q25/H25))</f>
        <v>0.44577651225563247</v>
      </c>
      <c r="C52" s="3">
        <f>STDEV((T25/B25),(W25/E25),(Z25/H25))</f>
        <v>0.28962280690565895</v>
      </c>
      <c r="D52" s="3">
        <f>STDEV((AC25/B25),(AF25/E25),(AI25/H25))</f>
        <v>0.60393475400467933</v>
      </c>
      <c r="E52" s="3">
        <f>STDEV((AL25/B25),(AO25/E25),(AR25/H25))</f>
        <v>9.2199585688730018E-2</v>
      </c>
      <c r="F52" s="3">
        <f>STDEV((AU25/B25),(AX25/E25),(BA25/H25))</f>
        <v>0.11699390407591441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99.948770722167993</v>
      </c>
      <c r="D57" s="16">
        <f>(AVERAGE(C9,F9,I9)/AVERAGE(C25,F25,I25))*100</f>
        <v>5.1229277832031933E-2</v>
      </c>
      <c r="E57" s="16">
        <f>(AVERAGE(C10,F10,I10)/AVERAGE(C25,F25,I25))*100</f>
        <v>0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5.1229277832031933E-2</v>
      </c>
    </row>
    <row r="58" spans="1:22">
      <c r="B58" s="3">
        <v>5</v>
      </c>
      <c r="C58" s="16">
        <f>(AVERAGE(L8,O8,R8)/AVERAGE(L25,O25,R25))*100</f>
        <v>99.5246762639444</v>
      </c>
      <c r="D58" s="16">
        <f>(AVERAGE(L9,O9,R9)/AVERAGE(L25,O25,R25))*100</f>
        <v>0.47532373605561429</v>
      </c>
      <c r="E58" s="16">
        <f>(AVERAGE(L10,O10,R10)/AVERAGE(L25,O25,R25))*100</f>
        <v>0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0.47532373605561429</v>
      </c>
    </row>
    <row r="59" spans="1:22">
      <c r="B59" s="3">
        <v>15</v>
      </c>
      <c r="C59" s="16">
        <f>(AVERAGE(U8,X8,AA8)/AVERAGE(U25,X25,AA25))*100</f>
        <v>97.074781999289286</v>
      </c>
      <c r="D59" s="16">
        <f>(AVERAGE(U9,X9,AA9)/AVERAGE(U25,X25,AA25))*100</f>
        <v>2.9252180007107285</v>
      </c>
      <c r="E59" s="16">
        <f>(AVERAGE(U10,X10,AA10)/AVERAGE(U25,X25,AA25))*100</f>
        <v>0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2.9252180007107285</v>
      </c>
    </row>
    <row r="60" spans="1:22">
      <c r="B60" s="3">
        <v>30</v>
      </c>
      <c r="C60" s="16">
        <f>(AVERAGE(AD8,AG8,AJ8)/AVERAGE(AD25,AG25,AJ25))*100</f>
        <v>96.239218682576464</v>
      </c>
      <c r="D60" s="16">
        <f>(AVERAGE(AD9,AG9,AJ9)/AVERAGE(AD25,AG25,AJ25))*100</f>
        <v>3.7607813174235263</v>
      </c>
      <c r="E60" s="16">
        <f>(AVERAGE(AD10,AG10,AJ10)/AVERAGE(AD25,AG25,AJ25))*100</f>
        <v>0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3.7607813174235263</v>
      </c>
    </row>
    <row r="61" spans="1:22">
      <c r="B61" s="3">
        <v>60</v>
      </c>
      <c r="C61" s="16">
        <f>(AVERAGE(AM8,AP8,AS8)/AVERAGE(AM25,AP25,AS25))*100</f>
        <v>94.677933049181334</v>
      </c>
      <c r="D61" s="16">
        <f>(AVERAGE(AM9,AP9,AS9)/AVERAGE(AM25,AP25,AS25))*100</f>
        <v>5.3220669508186349</v>
      </c>
      <c r="E61" s="16">
        <f>(AVERAGE(AM10,AP10,AS10)/AVERAGE(AM25,AP25,AS25))*100</f>
        <v>0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5.3220669508186349</v>
      </c>
    </row>
    <row r="62" spans="1:22">
      <c r="B62" s="3">
        <v>120</v>
      </c>
      <c r="C62" s="3">
        <f>(AVERAGE(AV8,AY8,BB8)/AVERAGE(AV25,AY25,BB25))*100</f>
        <v>87.606697382324583</v>
      </c>
      <c r="D62" s="3">
        <f>(AVERAGE(AV9,AY9,BB9)/AVERAGE(AV25,AY25,BB25))*100</f>
        <v>12.39330261767541</v>
      </c>
      <c r="E62" s="3">
        <f>(AVERAGE(AV10,AY10,BB10)/AVERAGE(AV25,AY25,BB25))*100</f>
        <v>0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12.39330261767541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1.8087092188855979E-2</v>
      </c>
      <c r="D65" s="6">
        <f>STDEV(((C9/C25)*100),((F9/F25)*100),((I9/I25)*100))</f>
        <v>1.8087092188850393E-2</v>
      </c>
      <c r="E65" s="6">
        <f>STDEV(((C10/C25)*100),((F10/F25)*100),((I10/I25)*100))</f>
        <v>0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0.28891804776636537</v>
      </c>
      <c r="D66" s="3">
        <f>STDEV(((L9/L25)*100),((O9/O25)*100),((R9/R25)*100))</f>
        <v>0.28891804776636293</v>
      </c>
      <c r="E66" s="6">
        <f>STDEV(((L10/L25)*100),((O10/O25)*100),((R10/R25)*100))</f>
        <v>0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0.35323691646996502</v>
      </c>
      <c r="D67" s="3">
        <f>STDEV(((U9/U25)*100),((X9/X25)*100),((AA9/AA25)*100))</f>
        <v>0.35323691646997168</v>
      </c>
      <c r="E67" s="6">
        <f>STDEV(((U10/U25)*100),((X10/X25)*100),((AA10/AA25)*100))</f>
        <v>0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0.54317775020086778</v>
      </c>
      <c r="D68" s="3">
        <f>STDEV(((AD9/AD25)*100),((AG9/AG25)*100),((AJ9/AJ25)*100))</f>
        <v>0.54317775020087034</v>
      </c>
      <c r="E68" s="6">
        <f>STDEV(((AD10/AD25)*100),((AG10/AG25)*100),((AJ10/AJ25)*100))</f>
        <v>0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1.0801635297192331</v>
      </c>
      <c r="D69" s="3">
        <f>STDEV(((AM9/AM25)*100),((AP9/AP25)*100),((AS9/AS25)*100))</f>
        <v>1.0801635297192338</v>
      </c>
      <c r="E69" s="6">
        <f>STDEV(((AM10/AM25)*100),((AP10/AP25)*100),((AS10/AS25)*100))</f>
        <v>0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5.8183648670787074</v>
      </c>
      <c r="D70" s="3">
        <f>STDEV(((AV9/AV25)*100),((AY9/AY25)*100),((BB9/BB25)*100))</f>
        <v>5.818364867078718</v>
      </c>
      <c r="E70" s="6">
        <f>STDEV(((AV10/AV25)*100),((AY10/AY25)*100),((BB10/BB25)*100))</f>
        <v>0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0.97944730112328537</v>
      </c>
      <c r="C73" s="3">
        <f>(AVERAGE(U25,X25,AA25)/AVERAGE(C25,F25,I25))</f>
        <v>0.76012109901097025</v>
      </c>
      <c r="D73" s="3">
        <f>(AVERAGE(AD25,AG25,AJ25)/AVERAGE(C25,F25,I25))</f>
        <v>0.95023110021802537</v>
      </c>
      <c r="E73" s="21">
        <f>AVERAGE(AM25,AP25,AS25)/AVERAGE(C25,F25,I25)</f>
        <v>0.87290095747282992</v>
      </c>
      <c r="F73" s="3">
        <f>(AVERAGE(AV25,AY25,BB25)/AVERAGE(C25,F25,I25))</f>
        <v>0.77296810551764461</v>
      </c>
    </row>
    <row r="74" spans="1:22">
      <c r="A74" s="3" t="s">
        <v>4</v>
      </c>
      <c r="B74" s="3">
        <f>STDEV((L25/C25),(O25/F25),(R25/I25))</f>
        <v>0.49896781137216639</v>
      </c>
      <c r="C74" s="3">
        <f>STDEV((U25/C25),(X25/F25),(AA25/I25))</f>
        <v>9.6326262402435942E-2</v>
      </c>
      <c r="D74" s="3">
        <f>STDEV((AD25/C25),(AG25/F25),(AJ25/I25))</f>
        <v>0.15833407521907278</v>
      </c>
      <c r="E74" s="3">
        <f>STDEV((AM25/C25),(AP25/F25),(AS25/I25))</f>
        <v>0.1309170772795534</v>
      </c>
      <c r="F74" s="3">
        <f>STDEV((AV25/C25),(AY25/F25),(BB25/I25))</f>
        <v>0.22196656391251815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99.940784828141091</v>
      </c>
      <c r="D79" s="16">
        <f>(AVERAGE(D9,G9,J9)/AVERAGE(D25,G25,J25))*100</f>
        <v>5.9215171858915332E-2</v>
      </c>
      <c r="E79" s="16">
        <f>(AVERAGE(D10,G10,J10)/AVERAGE(D25,G25,J25))*100</f>
        <v>0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5.9215171858915332E-2</v>
      </c>
    </row>
    <row r="80" spans="1:22">
      <c r="B80" s="3">
        <v>5</v>
      </c>
      <c r="C80" s="16">
        <f>(AVERAGE(M8,P8,S8)/AVERAGE(M25,P25,S25))*100</f>
        <v>99.4217067771079</v>
      </c>
      <c r="D80" s="16">
        <f>(AVERAGE(M9,P9,S9)/AVERAGE(M25,P25,S25))*100</f>
        <v>0.57829322289207319</v>
      </c>
      <c r="E80" s="16">
        <f>(AVERAGE(M10,P10,S10)/AVERAGE(M25,P25,S25))*100</f>
        <v>0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0.57829322289207319</v>
      </c>
    </row>
    <row r="81" spans="1:22">
      <c r="B81" s="3">
        <v>15</v>
      </c>
      <c r="C81" s="16">
        <f>(AVERAGE(V8,Y8,AB8)/AVERAGE(V25,Y25,AB25))*100</f>
        <v>97.118528752022556</v>
      </c>
      <c r="D81" s="16">
        <f>(AVERAGE(V9,Y9,AB9)/AVERAGE(V25,Y25,AB25))*100</f>
        <v>2.8814712479774354</v>
      </c>
      <c r="E81" s="16">
        <f>(AVERAGE(V10,Y10,AB10)/AVERAGE(V25,Y25,AB25))*100</f>
        <v>0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2.8814712479774354</v>
      </c>
    </row>
    <row r="82" spans="1:22">
      <c r="B82" s="3">
        <v>30</v>
      </c>
      <c r="C82" s="16">
        <f>(AVERAGE(AE8,AH8,AK8)/AVERAGE(AE25,AH25,AK25))*100</f>
        <v>95.619797323259007</v>
      </c>
      <c r="D82" s="16">
        <f>(AVERAGE(AE9,AH9,AK9)/AVERAGE(AE25,AH25,AK25))*100</f>
        <v>4.3802026767409821</v>
      </c>
      <c r="E82" s="16">
        <f>(AVERAGE(AE10,AH10,AK10)/AVERAGE(AE25,AH25,AK25))*100</f>
        <v>0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4.3802026767409821</v>
      </c>
    </row>
    <row r="83" spans="1:22">
      <c r="B83" s="3">
        <v>60</v>
      </c>
      <c r="C83" s="16">
        <f>(AVERAGE(AN8,AQ8,AT8)/AVERAGE(AN25,AQ25,AT25))*100</f>
        <v>91.110680189994923</v>
      </c>
      <c r="D83" s="16">
        <f>(AVERAGE(AN9,AQ9,AT9)/AVERAGE(AN25,AQ25,AT25))*100</f>
        <v>8.8893198100050785</v>
      </c>
      <c r="E83" s="16">
        <f>(AVERAGE(AN10,AQ10,AT10)/AVERAGE(AN25,AQ25,AT25))*100</f>
        <v>0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8.8893198100050785</v>
      </c>
    </row>
    <row r="84" spans="1:22">
      <c r="B84" s="3">
        <v>120</v>
      </c>
      <c r="C84" s="3">
        <f>(AVERAGE(AW8,AZ8,BC8)/AVERAGE(AW25,AZ25,BC25))*100</f>
        <v>87.439429837205012</v>
      </c>
      <c r="D84" s="3">
        <f>(AVERAGE(AW9,AZ9,BC9)/AVERAGE(AW25,AZ25,BC25))*100</f>
        <v>12.560570162794981</v>
      </c>
      <c r="E84" s="3">
        <f>(AVERAGE(AW10,AZ10,BC10)/AVERAGE(AW25,AZ25,BC25))*100</f>
        <v>0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12.560570162794981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5.4347093840434832E-2</v>
      </c>
      <c r="D87" s="3">
        <f>STDEV(((D9/D25)*100),((G9/G25)*100),((J9/J25)*100))</f>
        <v>5.434709384043282E-2</v>
      </c>
      <c r="E87" s="3">
        <f>STDEV(((D10/D25)*100),((G10/G25)*100),((J10/J25)*100))</f>
        <v>0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0.32939195929816123</v>
      </c>
      <c r="D88" s="3">
        <f>STDEV(((M9/M25)*100),((P9/P25)*100),((S9/S25)*100))</f>
        <v>0.32939195929815251</v>
      </c>
      <c r="E88" s="3">
        <f>STDEV(((M10/M25)*100),((P10/P25)*100),((S10/S25)*100))</f>
        <v>0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1.3873135377929124</v>
      </c>
      <c r="D89" s="3">
        <f>STDEV(((V9/V25)*100),((Y9/Y25)*100),((AB9/AB25)*100))</f>
        <v>1.3873135377929104</v>
      </c>
      <c r="E89" s="3">
        <f>STDEV(((V10/V25)*100),((Y10/Y25)*100),((AB10/AB25)*100))</f>
        <v>0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1.2604232828787947</v>
      </c>
      <c r="D90" s="3">
        <f>STDEV(((AE9/AE25)*100),((AH9/AH25)*100),((AK9/AK25)*100))</f>
        <v>1.2604232828787956</v>
      </c>
      <c r="E90" s="3">
        <f>STDEV(((AE10/AE25)*100),((AH10/AH25)*100),((AK10/AK25)*100))</f>
        <v>0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6.2955032335746992</v>
      </c>
      <c r="D91" s="3">
        <f>STDEV(((AN9/AN25)*100),((AQ9/AQ25)*100),((AT9/AT25)*100))</f>
        <v>6.2955032335746948</v>
      </c>
      <c r="E91" s="3">
        <f>STDEV(((AN10/AN25)*100),((AQ10/AQ25)*100),((AT10/AT25)*100))</f>
        <v>0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3.7829668654445872</v>
      </c>
      <c r="D92" s="3">
        <f>STDEV(((AW9/AW25)*100),((AZ9/AZ25)*100),((BC9/BC25)*100))</f>
        <v>3.7829668654445836</v>
      </c>
      <c r="E92" s="3">
        <f>STDEV(((AW10/AW25)*100),((AZ10/AZ25)*100),((BC10/BC25)*100))</f>
        <v>0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0.97220983064483812</v>
      </c>
      <c r="C95" s="3">
        <f>(AVERAGE(V25,Y25,AB25)/AVERAGE(D25,G25,J25))</f>
        <v>0.78456284405039456</v>
      </c>
      <c r="D95" s="3">
        <f>(AVERAGE(AE25,AH25,AK25)/AVERAGE(D25,G25,J25))</f>
        <v>0.95965679319220232</v>
      </c>
      <c r="E95" s="3">
        <f>(AVERAGE(AN25,AQ25,AT25)/AVERAGE(D25,G25,J25))</f>
        <v>0.70981477516924474</v>
      </c>
      <c r="F95" s="21">
        <f>AVERAGE(AW25,AZ25,BC25)/AVERAGE(D25,G25,J25)</f>
        <v>0.76054206025747739</v>
      </c>
    </row>
    <row r="96" spans="1:22">
      <c r="A96" s="3" t="s">
        <v>4</v>
      </c>
      <c r="B96" s="3">
        <f>STDEV((M25/D25),(P25/G25),(S25/J25))</f>
        <v>0.58973080526220734</v>
      </c>
      <c r="C96" s="3">
        <f>STDEV((V25/D25),(Y25/G25),(AB25/J25))</f>
        <v>0.23471689927540274</v>
      </c>
      <c r="D96" s="3">
        <f>STDEV((AE25/D25),(AH25/G25),(AK25/J25))</f>
        <v>0.10113121526650477</v>
      </c>
      <c r="E96" s="3">
        <f>STDEV((AN25/D25),(AQ25/G25),(AT25/J25))</f>
        <v>9.9229111709064816E-2</v>
      </c>
      <c r="F96" s="3">
        <f>STDEV((AW25/D25),(AZ25/G25),(BC25/J25))</f>
        <v>0.1238943258809181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zoomScale="50" zoomScaleNormal="50" zoomScalePageLayoutView="50" workbookViewId="0">
      <pane ySplit="5" topLeftCell="A6" activePane="bottomLeft" state="frozen"/>
      <selection pane="bottomLeft" activeCell="B7" sqref="B7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938561.3</v>
      </c>
      <c r="C8">
        <v>22687.38</v>
      </c>
      <c r="D8">
        <v>35747.949999999997</v>
      </c>
      <c r="E8">
        <v>393959.6</v>
      </c>
      <c r="F8">
        <v>83205.75</v>
      </c>
      <c r="G8">
        <v>54934.36</v>
      </c>
      <c r="H8">
        <v>511048.5</v>
      </c>
      <c r="I8">
        <v>38273.050000000003</v>
      </c>
      <c r="J8">
        <v>22990.23</v>
      </c>
      <c r="K8">
        <v>363637.1</v>
      </c>
      <c r="L8">
        <v>23313.94</v>
      </c>
      <c r="M8">
        <v>20914.830000000002</v>
      </c>
      <c r="N8">
        <v>143948.70000000001</v>
      </c>
      <c r="O8">
        <v>37692.019999999997</v>
      </c>
      <c r="P8">
        <v>32641.87</v>
      </c>
      <c r="Q8">
        <v>237862.9</v>
      </c>
      <c r="R8">
        <v>29883.32</v>
      </c>
      <c r="S8">
        <v>99538.82</v>
      </c>
      <c r="T8">
        <v>264387.40000000002</v>
      </c>
      <c r="U8">
        <v>22055.8</v>
      </c>
      <c r="V8">
        <v>14349.23</v>
      </c>
      <c r="W8">
        <v>340409.2</v>
      </c>
      <c r="X8">
        <v>31212.78</v>
      </c>
      <c r="Y8">
        <v>28991.83</v>
      </c>
      <c r="Z8">
        <v>294144.2</v>
      </c>
      <c r="AA8">
        <v>23286.07</v>
      </c>
      <c r="AB8">
        <v>7865.0889999999999</v>
      </c>
      <c r="AC8">
        <v>279297.3</v>
      </c>
      <c r="AD8">
        <v>24092.959999999999</v>
      </c>
      <c r="AE8">
        <v>39503.550000000003</v>
      </c>
      <c r="AF8">
        <v>290911.7</v>
      </c>
      <c r="AG8">
        <v>30064.22</v>
      </c>
      <c r="AH8">
        <v>46998.27</v>
      </c>
      <c r="AI8">
        <v>496383.4</v>
      </c>
      <c r="AJ8">
        <v>23213.439999999999</v>
      </c>
      <c r="AK8">
        <v>39881.79</v>
      </c>
      <c r="AL8">
        <v>345357</v>
      </c>
      <c r="AM8">
        <v>19114.39</v>
      </c>
      <c r="AN8">
        <v>32584.54</v>
      </c>
      <c r="AO8">
        <v>902302.5</v>
      </c>
      <c r="AP8">
        <v>1328752</v>
      </c>
      <c r="AQ8">
        <v>23217.06</v>
      </c>
      <c r="AR8">
        <v>659542.6</v>
      </c>
      <c r="AS8">
        <v>23024.49</v>
      </c>
      <c r="AT8">
        <v>25357.47</v>
      </c>
      <c r="AU8">
        <v>283475.40000000002</v>
      </c>
      <c r="AV8">
        <v>26605.51</v>
      </c>
      <c r="AW8">
        <v>12762.6</v>
      </c>
      <c r="AX8">
        <v>342380.79999999999</v>
      </c>
      <c r="AY8">
        <v>57000.2</v>
      </c>
      <c r="AZ8">
        <v>23649.59</v>
      </c>
      <c r="BA8">
        <v>348973</v>
      </c>
      <c r="BB8">
        <v>26930.720000000001</v>
      </c>
      <c r="BC8">
        <v>23401.59</v>
      </c>
      <c r="BD8">
        <v>641.33839999999998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s="6" customFormat="1">
      <c r="A9" s="7" t="s">
        <v>76</v>
      </c>
      <c r="B9">
        <v>46954.93</v>
      </c>
      <c r="C9">
        <v>0</v>
      </c>
      <c r="D9">
        <v>0</v>
      </c>
      <c r="E9">
        <v>12452.86</v>
      </c>
      <c r="F9">
        <v>641.84839999999997</v>
      </c>
      <c r="G9">
        <v>617.23130000000003</v>
      </c>
      <c r="H9">
        <v>18194.009999999998</v>
      </c>
      <c r="I9">
        <v>0</v>
      </c>
      <c r="J9">
        <v>0</v>
      </c>
      <c r="K9">
        <v>11212.1</v>
      </c>
      <c r="L9">
        <v>0</v>
      </c>
      <c r="M9">
        <v>0</v>
      </c>
      <c r="N9">
        <v>1299.23</v>
      </c>
      <c r="O9">
        <v>619.86929999999995</v>
      </c>
      <c r="P9">
        <v>0</v>
      </c>
      <c r="Q9">
        <v>5229.9709999999995</v>
      </c>
      <c r="R9">
        <v>0</v>
      </c>
      <c r="S9">
        <v>1579.953</v>
      </c>
      <c r="T9">
        <v>9498.9</v>
      </c>
      <c r="U9">
        <v>0</v>
      </c>
      <c r="V9">
        <v>0</v>
      </c>
      <c r="W9">
        <v>12610.81</v>
      </c>
      <c r="X9">
        <v>0</v>
      </c>
      <c r="Y9">
        <v>0</v>
      </c>
      <c r="Z9">
        <v>5642.8729999999996</v>
      </c>
      <c r="AA9">
        <v>0</v>
      </c>
      <c r="AB9">
        <v>0</v>
      </c>
      <c r="AC9">
        <v>5880.8149999999996</v>
      </c>
      <c r="AD9">
        <v>0</v>
      </c>
      <c r="AE9">
        <v>707.40160000000003</v>
      </c>
      <c r="AF9">
        <v>1356.5730000000001</v>
      </c>
      <c r="AG9">
        <v>661.54079999999999</v>
      </c>
      <c r="AH9">
        <v>1832.8119999999999</v>
      </c>
      <c r="AI9">
        <v>14867.16</v>
      </c>
      <c r="AJ9">
        <v>0</v>
      </c>
      <c r="AK9">
        <v>0</v>
      </c>
      <c r="AL9">
        <v>7929.143</v>
      </c>
      <c r="AM9">
        <v>1231.672</v>
      </c>
      <c r="AN9">
        <v>0</v>
      </c>
      <c r="AO9">
        <v>45242.92</v>
      </c>
      <c r="AP9">
        <v>84962.77</v>
      </c>
      <c r="AQ9">
        <v>0</v>
      </c>
      <c r="AR9">
        <v>26537.38</v>
      </c>
      <c r="AS9">
        <v>0</v>
      </c>
      <c r="AT9">
        <v>0</v>
      </c>
      <c r="AU9">
        <v>7436.1620000000003</v>
      </c>
      <c r="AV9">
        <v>633.43409999999994</v>
      </c>
      <c r="AW9">
        <v>0</v>
      </c>
      <c r="AX9">
        <v>9386.34</v>
      </c>
      <c r="AY9">
        <v>1275.71</v>
      </c>
      <c r="AZ9">
        <v>0</v>
      </c>
      <c r="BA9">
        <v>6094.7529999999997</v>
      </c>
      <c r="BB9">
        <v>0</v>
      </c>
      <c r="BC9">
        <v>0</v>
      </c>
      <c r="BD9">
        <v>0</v>
      </c>
      <c r="BE9">
        <v>606.75819999999999</v>
      </c>
      <c r="BF9">
        <v>0</v>
      </c>
      <c r="BG9">
        <v>0</v>
      </c>
      <c r="BH9">
        <v>0</v>
      </c>
      <c r="BI9">
        <v>0</v>
      </c>
    </row>
    <row r="10" spans="1:61" s="6" customFormat="1">
      <c r="A10" s="7" t="s">
        <v>77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3"/>
      <c r="BE10" s="3"/>
      <c r="BF10" s="3"/>
      <c r="BG10" s="3"/>
      <c r="BH10" s="3"/>
      <c r="BI10" s="3"/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985516.2300000001</v>
      </c>
      <c r="C25" s="23">
        <f t="shared" ref="C25:BC25" si="0">SUM(C8:C24)</f>
        <v>22687.38</v>
      </c>
      <c r="D25" s="23">
        <f t="shared" si="0"/>
        <v>35747.949999999997</v>
      </c>
      <c r="E25" s="23">
        <f t="shared" si="0"/>
        <v>406412.45999999996</v>
      </c>
      <c r="F25" s="23">
        <f t="shared" si="0"/>
        <v>83847.598400000003</v>
      </c>
      <c r="G25" s="23">
        <f t="shared" si="0"/>
        <v>55551.5913</v>
      </c>
      <c r="H25" s="23">
        <f t="shared" si="0"/>
        <v>529242.51</v>
      </c>
      <c r="I25" s="23">
        <f t="shared" si="0"/>
        <v>38273.050000000003</v>
      </c>
      <c r="J25" s="23">
        <f t="shared" si="0"/>
        <v>22990.23</v>
      </c>
      <c r="K25" s="23">
        <f t="shared" si="0"/>
        <v>374849.19999999995</v>
      </c>
      <c r="L25" s="23">
        <f t="shared" si="0"/>
        <v>23313.94</v>
      </c>
      <c r="M25" s="23">
        <f t="shared" si="0"/>
        <v>20914.830000000002</v>
      </c>
      <c r="N25" s="23">
        <f t="shared" si="0"/>
        <v>145247.93000000002</v>
      </c>
      <c r="O25" s="23">
        <f t="shared" si="0"/>
        <v>38311.889299999995</v>
      </c>
      <c r="P25" s="23">
        <f t="shared" si="0"/>
        <v>32641.87</v>
      </c>
      <c r="Q25" s="23">
        <f t="shared" si="0"/>
        <v>243092.87099999998</v>
      </c>
      <c r="R25" s="23">
        <f t="shared" si="0"/>
        <v>29883.32</v>
      </c>
      <c r="S25" s="23">
        <f t="shared" si="0"/>
        <v>101118.773</v>
      </c>
      <c r="T25" s="23">
        <f t="shared" si="0"/>
        <v>273886.30000000005</v>
      </c>
      <c r="U25" s="23">
        <f t="shared" si="0"/>
        <v>22055.8</v>
      </c>
      <c r="V25" s="23">
        <f t="shared" si="0"/>
        <v>14349.23</v>
      </c>
      <c r="W25" s="23">
        <f t="shared" si="0"/>
        <v>353020.01</v>
      </c>
      <c r="X25" s="23">
        <f t="shared" si="0"/>
        <v>31212.78</v>
      </c>
      <c r="Y25" s="23">
        <f t="shared" si="0"/>
        <v>28991.83</v>
      </c>
      <c r="Z25" s="23">
        <f t="shared" si="0"/>
        <v>299787.07300000003</v>
      </c>
      <c r="AA25" s="23">
        <f t="shared" si="0"/>
        <v>23286.07</v>
      </c>
      <c r="AB25" s="23">
        <f t="shared" si="0"/>
        <v>7865.0889999999999</v>
      </c>
      <c r="AC25" s="23">
        <f t="shared" si="0"/>
        <v>285178.11499999999</v>
      </c>
      <c r="AD25" s="23">
        <f t="shared" si="0"/>
        <v>24092.959999999999</v>
      </c>
      <c r="AE25" s="23">
        <f t="shared" si="0"/>
        <v>40210.9516</v>
      </c>
      <c r="AF25" s="23">
        <f t="shared" si="0"/>
        <v>292268.27299999999</v>
      </c>
      <c r="AG25" s="23">
        <f t="shared" si="0"/>
        <v>30725.7608</v>
      </c>
      <c r="AH25" s="23">
        <f t="shared" si="0"/>
        <v>48831.081999999995</v>
      </c>
      <c r="AI25" s="23">
        <f t="shared" si="0"/>
        <v>511250.56</v>
      </c>
      <c r="AJ25" s="23">
        <f t="shared" si="0"/>
        <v>23213.439999999999</v>
      </c>
      <c r="AK25" s="23">
        <f t="shared" si="0"/>
        <v>39881.79</v>
      </c>
      <c r="AL25" s="23">
        <f t="shared" si="0"/>
        <v>353286.14299999998</v>
      </c>
      <c r="AM25" s="23">
        <f t="shared" si="0"/>
        <v>20346.061999999998</v>
      </c>
      <c r="AN25" s="23">
        <f t="shared" si="0"/>
        <v>32584.54</v>
      </c>
      <c r="AO25" s="23">
        <f t="shared" si="0"/>
        <v>947545.42</v>
      </c>
      <c r="AP25" s="23">
        <f t="shared" si="0"/>
        <v>1413714.77</v>
      </c>
      <c r="AQ25" s="23">
        <f t="shared" si="0"/>
        <v>23217.06</v>
      </c>
      <c r="AR25" s="23">
        <f t="shared" si="0"/>
        <v>686079.98</v>
      </c>
      <c r="AS25" s="23">
        <f t="shared" si="0"/>
        <v>23024.49</v>
      </c>
      <c r="AT25" s="23">
        <f t="shared" si="0"/>
        <v>25357.47</v>
      </c>
      <c r="AU25" s="23">
        <f t="shared" si="0"/>
        <v>290911.56200000003</v>
      </c>
      <c r="AV25" s="23">
        <f t="shared" si="0"/>
        <v>27238.944099999997</v>
      </c>
      <c r="AW25" s="23">
        <f t="shared" si="0"/>
        <v>12762.6</v>
      </c>
      <c r="AX25" s="23">
        <f t="shared" si="0"/>
        <v>351767.14</v>
      </c>
      <c r="AY25" s="23">
        <f t="shared" si="0"/>
        <v>58275.909999999996</v>
      </c>
      <c r="AZ25" s="23">
        <f t="shared" si="0"/>
        <v>23649.59</v>
      </c>
      <c r="BA25" s="23">
        <f t="shared" si="0"/>
        <v>355067.75300000003</v>
      </c>
      <c r="BB25" s="23">
        <f t="shared" si="0"/>
        <v>26930.720000000001</v>
      </c>
      <c r="BC25" s="23">
        <f t="shared" si="0"/>
        <v>23401.59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95.960703554165278</v>
      </c>
      <c r="D34" s="16">
        <f>(AVERAGE(B9,E9,H9)/AVERAGE(B25,E25,H25))*100</f>
        <v>4.0392964458347071</v>
      </c>
      <c r="E34" s="16">
        <f>(AVERAGE(B10,E10,H10)/AVERAGE(B25,E25,H25))*100</f>
        <v>0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4.0392964458347071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97.675375597589891</v>
      </c>
      <c r="D35" s="16">
        <f>(AVERAGE(K9,N9,Q9)/AVERAGE(K25,N25,Q25))*100</f>
        <v>2.324624402410115</v>
      </c>
      <c r="E35" s="16">
        <f>(AVERAGE($K10,$N10,$Q10)/AVERAGE(K25,N25,Q25))*100</f>
        <v>0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2.324624402410115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97.005203284158966</v>
      </c>
      <c r="D36" s="16">
        <f>(AVERAGE(T9,W9,Z9)/AVERAGE(T25,W25,Z25))*100</f>
        <v>2.994796715841014</v>
      </c>
      <c r="E36" s="16">
        <f>(AVERAGE(T10,W10,Z10)/AVERAGE(T25,W25,Z25))*100</f>
        <v>0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2.994796715841014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97.969632592375007</v>
      </c>
      <c r="D37" s="16">
        <f>(AVERAGE(AC9,AF9,AI9)/AVERAGE(AC25,AF25,AI25))*100</f>
        <v>2.0303674076249911</v>
      </c>
      <c r="E37" s="16">
        <f>(AVERAGE(AC10,AF10,AI10)/AVERAGE(AC25,AF25,AI25))*100</f>
        <v>0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2.0303674076249911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95.988274199683374</v>
      </c>
      <c r="D38" s="16">
        <f>(AVERAGE(AL9,AO9,AR9)/AVERAGE(AL25,AO25,AR25))*100</f>
        <v>4.0117258003166167</v>
      </c>
      <c r="E38" s="16">
        <f>(AVERAGE(AL10,AO10,AR10)/AVERAGE(AL25,AO25,AR25))*100</f>
        <v>0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4.0117258003166167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97.703098328723186</v>
      </c>
      <c r="D39" s="3">
        <f>(AVERAGE(AU9,AX9,BA9)/AVERAGE(AU25,AX25,BA25))*100</f>
        <v>2.2969016712767973</v>
      </c>
      <c r="E39" s="3">
        <f>(AVERAGE(AU10,AX10,BA10)/AVERAGE(AU25,AX25,BA25))*100</f>
        <v>0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2.2969016712767973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0.89361430723773283</v>
      </c>
      <c r="D43" s="6">
        <f>STDEV(((B9/B25)*100),((E9/E25)*100),((H9/H25)*100))</f>
        <v>0.89361430723772661</v>
      </c>
      <c r="E43" s="6">
        <f>STDEV(((B10/B25)*100),((E10/E25)*100),((H10/H25)*100))</f>
        <v>0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1.0552002835720011</v>
      </c>
      <c r="D44" s="6">
        <f>STDEV(((K9/K25)*100),((N9/N25)*100),((Q9/Q25)*100))</f>
        <v>1.0552002835720093</v>
      </c>
      <c r="E44" s="6">
        <f>STDEV(((K10/K25)*100),((N10/N25)*100),((Q10/Q25)*100))</f>
        <v>0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0.94709246103576605</v>
      </c>
      <c r="D45" s="6">
        <f>STDEV(((T9/T25)*100),((W9/W25)*100),((Z9/Z25)*100))</f>
        <v>0.94709246103577083</v>
      </c>
      <c r="E45" s="6">
        <f>STDEV(((T10/T25)*100),((W10/W25)*100),((Z10/Z25)*100))</f>
        <v>0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1.241064158367317</v>
      </c>
      <c r="D46" s="6">
        <f>STDEV(((AC9/AC25)*100),((AF9/AF25)*100),((AI9/AI25)*100))</f>
        <v>1.2410641583673181</v>
      </c>
      <c r="E46" s="6">
        <f>STDEV(((AC10/AC25)*100),((AF10/AF25)*100),((AI10/AI25)*100))</f>
        <v>0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1.2819858242926625</v>
      </c>
      <c r="D47" s="6">
        <f>STDEV(((AL9/AL25)*100),((AO9/AO25)*100),((AR9/AR25)*100))</f>
        <v>1.2819858242926585</v>
      </c>
      <c r="E47" s="6">
        <f>STDEV(((AL10/AL25)*100),((AO10/AO25)*100),((AR10/AR25)*100))</f>
        <v>0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0.52019131203316604</v>
      </c>
      <c r="D48" s="6">
        <f>STDEV(((AU9/AU25)*100),((AX9/AX25)*100),((BA9/BA25)*100))</f>
        <v>0.52019131203316815</v>
      </c>
      <c r="E48" s="6">
        <f>STDEV(((AU10/AU25)*100),((AX10/AX25)*100),((BA10/BA25)*100))</f>
        <v>0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0.39725246818190901</v>
      </c>
      <c r="C51" s="3">
        <f>(AVERAGE(T25,W25,Z25)/AVERAGE(B25,E25,H25))</f>
        <v>0.48235856492123141</v>
      </c>
      <c r="D51" s="3">
        <f>(AVERAGE(AC25,AF25,AI25)/AVERAGE(B25,E25,H25))</f>
        <v>0.56668398318692259</v>
      </c>
      <c r="E51" s="3">
        <f>(AVERAGE(AL25,AO25,AR25)/AVERAGE(B25,E25,H25))</f>
        <v>1.0342188884572079</v>
      </c>
      <c r="F51" s="3">
        <f>(AVERAGE(AU25,AX25,BA25)/AVERAGE(B25,E25,H25))</f>
        <v>0.51934281286332007</v>
      </c>
    </row>
    <row r="52" spans="1:22">
      <c r="A52" s="3" t="s">
        <v>4</v>
      </c>
      <c r="B52" s="3">
        <f>STDEV((K25/B25),(N25/E25),(Q25/H25))</f>
        <v>5.3467960228794208E-2</v>
      </c>
      <c r="C52" s="3">
        <f>STDEV((T25/B25),(W25/E25),(Z25/H25))</f>
        <v>0.29538299660480355</v>
      </c>
      <c r="D52" s="3">
        <f>STDEV((AC25/B25),(AF25/E25),(AI25/H25))</f>
        <v>0.34241315773064013</v>
      </c>
      <c r="E52" s="3">
        <f>STDEV((AL25/B25),(AO25/E25),(AR25/H25))</f>
        <v>0.98690404687026889</v>
      </c>
      <c r="F52" s="3">
        <f>STDEV((AU25/B25),(AX25/E25),(BA25/H25))</f>
        <v>0.28992821966949378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99.55675910576791</v>
      </c>
      <c r="D57" s="16">
        <f>(AVERAGE(C9,F9,I9)/AVERAGE(C25,F25,I25))*100</f>
        <v>0.44324089423207697</v>
      </c>
      <c r="E57" s="16">
        <f>(AVERAGE(C10,F10,I10)/AVERAGE(C25,F25,I25))*100</f>
        <v>0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0.44324089423207697</v>
      </c>
    </row>
    <row r="58" spans="1:22">
      <c r="B58" s="3">
        <v>5</v>
      </c>
      <c r="C58" s="16">
        <f>(AVERAGE(L8,O8,R8)/AVERAGE(L25,O25,R25))*100</f>
        <v>99.322614946437938</v>
      </c>
      <c r="D58" s="16">
        <f>(AVERAGE(L9,O9,R9)/AVERAGE(L25,O25,R25))*100</f>
        <v>0.67738505356207046</v>
      </c>
      <c r="E58" s="16">
        <f>(AVERAGE(L10,O10,R10)/AVERAGE(L25,O25,R25))*100</f>
        <v>0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0.67738505356207046</v>
      </c>
    </row>
    <row r="59" spans="1:22">
      <c r="B59" s="3">
        <v>15</v>
      </c>
      <c r="C59" s="16">
        <f>(AVERAGE(U8,X8,AA8)/AVERAGE(U25,X25,AA25))*100</f>
        <v>100</v>
      </c>
      <c r="D59" s="16">
        <f>(AVERAGE(U9,X9,AA9)/AVERAGE(U25,X25,AA25))*100</f>
        <v>0</v>
      </c>
      <c r="E59" s="16">
        <f>(AVERAGE(U10,X10,AA10)/AVERAGE(U25,X25,AA25))*100</f>
        <v>0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0</v>
      </c>
    </row>
    <row r="60" spans="1:22">
      <c r="B60" s="3">
        <v>30</v>
      </c>
      <c r="C60" s="16">
        <f>(AVERAGE(AD8,AG8,AJ8)/AVERAGE(AD25,AG25,AJ25))*100</f>
        <v>99.152220324007729</v>
      </c>
      <c r="D60" s="16">
        <f>(AVERAGE(AD9,AG9,AJ9)/AVERAGE(AD25,AG25,AJ25))*100</f>
        <v>0.84777967599226089</v>
      </c>
      <c r="E60" s="16">
        <f>(AVERAGE(AD10,AG10,AJ10)/AVERAGE(AD25,AG25,AJ25))*100</f>
        <v>0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0.84777967599226089</v>
      </c>
    </row>
    <row r="61" spans="1:22">
      <c r="B61" s="3">
        <v>60</v>
      </c>
      <c r="C61" s="16">
        <f>(AVERAGE(AM8,AP8,AS8)/AVERAGE(AM25,AP25,AS25))*100</f>
        <v>94.084461582408281</v>
      </c>
      <c r="D61" s="16">
        <f>(AVERAGE(AM9,AP9,AS9)/AVERAGE(AM25,AP25,AS25))*100</f>
        <v>5.9155384175917201</v>
      </c>
      <c r="E61" s="16">
        <f>(AVERAGE(AM10,AP10,AS10)/AVERAGE(AM25,AP25,AS25))*100</f>
        <v>0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5.9155384175917201</v>
      </c>
    </row>
    <row r="62" spans="1:22">
      <c r="B62" s="3">
        <v>120</v>
      </c>
      <c r="C62" s="3">
        <f>(AVERAGE(AV8,AY8,BB8)/AVERAGE(AV25,AY25,BB25))*100</f>
        <v>98.3021616321669</v>
      </c>
      <c r="D62" s="3">
        <f>(AVERAGE(AV9,AY9,BB9)/AVERAGE(AV25,AY25,BB25))*100</f>
        <v>1.6978383678331008</v>
      </c>
      <c r="E62" s="3">
        <f>(AVERAGE(AV10,AY10,BB10)/AVERAGE(AV25,AY25,BB25))*100</f>
        <v>0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1.6978383678331008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0.44195821179170969</v>
      </c>
      <c r="D65" s="6">
        <f>STDEV(((C9/C25)*100),((F9/F25)*100),((I9/I25)*100))</f>
        <v>0.44195821179170541</v>
      </c>
      <c r="E65" s="6">
        <f>STDEV(((C10/C25)*100),((F10/F25)*100),((I10/I25)*100))</f>
        <v>0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0.93412701319688107</v>
      </c>
      <c r="D66" s="3">
        <f>STDEV(((L9/L25)*100),((O9/O25)*100),((R9/R25)*100))</f>
        <v>0.93412701319687952</v>
      </c>
      <c r="E66" s="6">
        <f>STDEV(((L10/L25)*100),((O10/O25)*100),((R10/R25)*100))</f>
        <v>0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0</v>
      </c>
      <c r="D67" s="3">
        <f>STDEV(((U9/U25)*100),((X9/X25)*100),((AA9/AA25)*100))</f>
        <v>0</v>
      </c>
      <c r="E67" s="6">
        <f>STDEV(((U10/U25)*100),((X10/X25)*100),((AA10/AA25)*100))</f>
        <v>0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1.2430636346030552</v>
      </c>
      <c r="D68" s="3">
        <f>STDEV(((AD9/AD25)*100),((AG9/AG25)*100),((AJ9/AJ25)*100))</f>
        <v>1.2430636346030539</v>
      </c>
      <c r="E68" s="6">
        <f>STDEV(((AD10/AD25)*100),((AG10/AG25)*100),((AJ10/AJ25)*100))</f>
        <v>0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3.4825035415229908</v>
      </c>
      <c r="D69" s="3">
        <f>STDEV(((AM9/AM25)*100),((AP9/AP25)*100),((AS9/AS25)*100))</f>
        <v>3.4825035415229881</v>
      </c>
      <c r="E69" s="6">
        <f>STDEV(((AM10/AM25)*100),((AP10/AP25)*100),((AS10/AS25)*100))</f>
        <v>0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1.3050237327411813</v>
      </c>
      <c r="D70" s="3">
        <f>STDEV(((AV9/AV25)*100),((AY9/AY25)*100),((BB9/BB25)*100))</f>
        <v>1.3050237327411811</v>
      </c>
      <c r="E70" s="6">
        <f>STDEV(((AV10/AV25)*100),((AY10/AY25)*100),((BB10/BB25)*100))</f>
        <v>0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0.63193422568551438</v>
      </c>
      <c r="C73" s="3">
        <f>(AVERAGE(U25,X25,AA25)/AVERAGE(C25,F25,I25))</f>
        <v>0.52866302266428744</v>
      </c>
      <c r="D73" s="3">
        <f>(AVERAGE(AD25,AG25,AJ25)/AVERAGE(C25,F25,I25))</f>
        <v>0.53886626081568822</v>
      </c>
      <c r="E73" s="21">
        <f>AVERAGE(AM25,AP25,AS25)/AVERAGE(C25,F25,I25)</f>
        <v>10.062186041060688</v>
      </c>
      <c r="F73" s="3">
        <f>(AVERAGE(AV25,AY25,BB25)/AVERAGE(C25,F25,I25))</f>
        <v>0.77651477851348172</v>
      </c>
    </row>
    <row r="74" spans="1:22">
      <c r="A74" s="3" t="s">
        <v>4</v>
      </c>
      <c r="B74" s="3">
        <f>STDEV((L25/C25),(O25/F25),(R25/I25))</f>
        <v>0.28621256778515852</v>
      </c>
      <c r="C74" s="3">
        <f>STDEV((U25/C25),(X25/F25),(AA25/I25))</f>
        <v>0.30220525734421227</v>
      </c>
      <c r="D74" s="3">
        <f>STDEV((AD25/C25),(AG25/F25),(AJ25/I25))</f>
        <v>0.35326657876597856</v>
      </c>
      <c r="E74" s="3">
        <f>STDEV((AM25/C25),(AP25/F25),(AS25/I25))</f>
        <v>9.3030546796200451</v>
      </c>
      <c r="F74" s="3">
        <f>STDEV((AV25/C25),(AY25/F25),(BB25/I25))</f>
        <v>0.28945003538243363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99.45994178395911</v>
      </c>
      <c r="D79" s="16">
        <f>(AVERAGE(D9,G9,J9)/AVERAGE(D25,G25,J25))*100</f>
        <v>0.5400582160408961</v>
      </c>
      <c r="E79" s="16">
        <f>(AVERAGE(D10,G10,J10)/AVERAGE(D25,G25,J25))*100</f>
        <v>0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0.5400582160408961</v>
      </c>
    </row>
    <row r="80" spans="1:22">
      <c r="B80" s="3">
        <v>5</v>
      </c>
      <c r="C80" s="16">
        <f>(AVERAGE(M8,P8,S8)/AVERAGE(M25,P25,S25))*100</f>
        <v>98.978536823352727</v>
      </c>
      <c r="D80" s="16">
        <f>(AVERAGE(M9,P9,S9)/AVERAGE(M25,P25,S25))*100</f>
        <v>1.0214631766472759</v>
      </c>
      <c r="E80" s="16">
        <f>(AVERAGE(M10,P10,S10)/AVERAGE(M25,P25,S25))*100</f>
        <v>0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1.0214631766472759</v>
      </c>
    </row>
    <row r="81" spans="1:22">
      <c r="B81" s="3">
        <v>15</v>
      </c>
      <c r="C81" s="16">
        <f>(AVERAGE(V8,Y8,AB8)/AVERAGE(V25,Y25,AB25))*100</f>
        <v>100</v>
      </c>
      <c r="D81" s="16">
        <f>(AVERAGE(V9,Y9,AB9)/AVERAGE(V25,Y25,AB25))*100</f>
        <v>0</v>
      </c>
      <c r="E81" s="16">
        <f>(AVERAGE(V10,Y10,AB10)/AVERAGE(V25,Y25,AB25))*100</f>
        <v>0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0</v>
      </c>
    </row>
    <row r="82" spans="1:22">
      <c r="B82" s="3">
        <v>30</v>
      </c>
      <c r="C82" s="16">
        <f>(AVERAGE(AE8,AH8,AK8)/AVERAGE(AE25,AH25,AK25))*100</f>
        <v>98.029678666775141</v>
      </c>
      <c r="D82" s="16">
        <f>(AVERAGE(AE9,AH9,AK9)/AVERAGE(AE25,AH25,AK25))*100</f>
        <v>1.9703213332248706</v>
      </c>
      <c r="E82" s="16">
        <f>(AVERAGE(AE10,AH10,AK10)/AVERAGE(AE25,AH25,AK25))*100</f>
        <v>0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1.9703213332248706</v>
      </c>
    </row>
    <row r="83" spans="1:22">
      <c r="B83" s="3">
        <v>60</v>
      </c>
      <c r="C83" s="16">
        <f>(AVERAGE(AN8,AQ8,AT8)/AVERAGE(AN25,AQ25,AT25))*100</f>
        <v>100</v>
      </c>
      <c r="D83" s="16">
        <f>(AVERAGE(AN9,AQ9,AT9)/AVERAGE(AN25,AQ25,AT25))*100</f>
        <v>0</v>
      </c>
      <c r="E83" s="16">
        <f>(AVERAGE(AN10,AQ10,AT10)/AVERAGE(AN25,AQ25,AT25))*100</f>
        <v>0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0</v>
      </c>
    </row>
    <row r="84" spans="1:22">
      <c r="B84" s="3">
        <v>120</v>
      </c>
      <c r="C84" s="3">
        <f>(AVERAGE(AW8,AZ8,BC8)/AVERAGE(AW25,AZ25,BC25))*100</f>
        <v>100</v>
      </c>
      <c r="D84" s="3">
        <f>(AVERAGE(AW9,AZ9,BC9)/AVERAGE(AW25,AZ25,BC25))*100</f>
        <v>0</v>
      </c>
      <c r="E84" s="3">
        <f>(AVERAGE(AW10,AZ10,BC10)/AVERAGE(AW25,AZ25,BC25))*100</f>
        <v>0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0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0.64149135761527798</v>
      </c>
      <c r="D87" s="3">
        <f>STDEV(((D9/D25)*100),((G9/G25)*100),((J9/J25)*100))</f>
        <v>0.64149135761528153</v>
      </c>
      <c r="E87" s="3">
        <f>STDEV(((D10/D25)*100),((G10/G25)*100),((J10/J25)*100))</f>
        <v>0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0.90209390679310941</v>
      </c>
      <c r="D88" s="3">
        <f>STDEV(((M9/M25)*100),((P9/P25)*100),((S9/S25)*100))</f>
        <v>0.9020939067931103</v>
      </c>
      <c r="E88" s="3">
        <f>STDEV(((M10/M25)*100),((P10/P25)*100),((S10/S25)*100))</f>
        <v>0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0</v>
      </c>
      <c r="D89" s="3">
        <f>STDEV(((V9/V25)*100),((Y9/Y25)*100),((AB9/AB25)*100))</f>
        <v>0</v>
      </c>
      <c r="E89" s="3">
        <f>STDEV(((V10/V25)*100),((Y10/Y25)*100),((AB10/AB25)*100))</f>
        <v>0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1.8779107147303153</v>
      </c>
      <c r="D90" s="3">
        <f>STDEV(((AE9/AE25)*100),((AH9/AH25)*100),((AK9/AK25)*100))</f>
        <v>1.8779107147303147</v>
      </c>
      <c r="E90" s="3">
        <f>STDEV(((AE10/AE25)*100),((AH10/AH25)*100),((AK10/AK25)*100))</f>
        <v>0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0</v>
      </c>
      <c r="D91" s="3">
        <f>STDEV(((AN9/AN25)*100),((AQ9/AQ25)*100),((AT9/AT25)*100))</f>
        <v>0</v>
      </c>
      <c r="E91" s="3">
        <f>STDEV(((AN10/AN25)*100),((AQ10/AQ25)*100),((AT10/AT25)*100))</f>
        <v>0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0</v>
      </c>
      <c r="D92" s="3">
        <f>STDEV(((AW9/AW25)*100),((AZ9/AZ25)*100),((BC9/BC25)*100))</f>
        <v>0</v>
      </c>
      <c r="E92" s="3">
        <f>STDEV(((AW10/AW25)*100),((AZ10/AZ25)*100),((BC10/BC25)*100))</f>
        <v>0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1.353362345909253</v>
      </c>
      <c r="C95" s="3">
        <f>(AVERAGE(V25,Y25,AB25)/AVERAGE(D25,G25,J25))</f>
        <v>0.44803789890863144</v>
      </c>
      <c r="D95" s="3">
        <f>(AVERAGE(AE25,AH25,AK25)/AVERAGE(D25,G25,J25))</f>
        <v>1.1280434122279148</v>
      </c>
      <c r="E95" s="3">
        <f>(AVERAGE(AN25,AQ25,AT25)/AVERAGE(D25,G25,J25))</f>
        <v>0.71011665415765868</v>
      </c>
      <c r="F95" s="21">
        <f>AVERAGE(AW25,AZ25,BC25)/AVERAGE(D25,G25,J25)</f>
        <v>0.523351996592892</v>
      </c>
    </row>
    <row r="96" spans="1:22">
      <c r="A96" s="3" t="s">
        <v>4</v>
      </c>
      <c r="B96" s="3">
        <f>STDEV((M25/D25),(P25/G25),(S25/J25))</f>
        <v>2.2008636630766238</v>
      </c>
      <c r="C96" s="3">
        <f>STDEV((V25/D25),(Y25/G25),(AB25/J25))</f>
        <v>9.1611627196617168E-2</v>
      </c>
      <c r="D96" s="3">
        <f>STDEV((AE25/D25),(AH25/G25),(AK25/J25))</f>
        <v>0.44057099645118386</v>
      </c>
      <c r="E96" s="3">
        <f>STDEV((AN25/D25),(AQ25/G25),(AT25/J25))</f>
        <v>0.35344390193809899</v>
      </c>
      <c r="F96" s="3">
        <f>STDEV((AW25/D25),(AZ25/G25),(BC25/J25))</f>
        <v>0.36335095802470169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topLeftCell="B1" zoomScale="50" zoomScaleNormal="50" zoomScalePageLayoutView="50" workbookViewId="0">
      <pane ySplit="5" topLeftCell="A6" activePane="bottomLeft" state="frozen"/>
      <selection pane="bottomLeft" activeCell="B8" sqref="B8:BI10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71005.850000000006</v>
      </c>
      <c r="C8">
        <v>66445.279999999999</v>
      </c>
      <c r="D8">
        <v>60636.89</v>
      </c>
      <c r="E8">
        <v>60675.79</v>
      </c>
      <c r="F8">
        <v>67960.5</v>
      </c>
      <c r="G8">
        <v>60234.76</v>
      </c>
      <c r="H8">
        <v>82422.58</v>
      </c>
      <c r="I8">
        <v>68090.23</v>
      </c>
      <c r="J8">
        <v>66343.88</v>
      </c>
      <c r="K8">
        <v>68095</v>
      </c>
      <c r="L8">
        <v>69290.37</v>
      </c>
      <c r="M8">
        <v>64517.67</v>
      </c>
      <c r="N8">
        <v>58775.49</v>
      </c>
      <c r="O8">
        <v>62278.27</v>
      </c>
      <c r="P8">
        <v>69801.45</v>
      </c>
      <c r="Q8">
        <v>72801.3</v>
      </c>
      <c r="R8">
        <v>67579.09</v>
      </c>
      <c r="S8">
        <v>60463.39</v>
      </c>
      <c r="T8">
        <v>60032.52</v>
      </c>
      <c r="U8">
        <v>61797.23</v>
      </c>
      <c r="V8">
        <v>56207.39</v>
      </c>
      <c r="W8">
        <v>65056.54</v>
      </c>
      <c r="X8">
        <v>60918.47</v>
      </c>
      <c r="Y8">
        <v>59271.19</v>
      </c>
      <c r="Z8">
        <v>57115.519999999997</v>
      </c>
      <c r="AA8">
        <v>59804.36</v>
      </c>
      <c r="AB8">
        <v>80372.789999999994</v>
      </c>
      <c r="AC8">
        <v>63904</v>
      </c>
      <c r="AD8">
        <v>79594.91</v>
      </c>
      <c r="AE8">
        <v>55932.959999999999</v>
      </c>
      <c r="AF8">
        <v>68448.039999999994</v>
      </c>
      <c r="AG8">
        <v>68396.679999999993</v>
      </c>
      <c r="AH8">
        <v>71700.13</v>
      </c>
      <c r="AI8">
        <v>63014.33</v>
      </c>
      <c r="AJ8">
        <v>88377.15</v>
      </c>
      <c r="AK8">
        <v>71463.570000000007</v>
      </c>
      <c r="AL8">
        <v>70238.02</v>
      </c>
      <c r="AM8">
        <v>67350.05</v>
      </c>
      <c r="AN8">
        <v>63801.58</v>
      </c>
      <c r="AO8">
        <v>67356.899999999994</v>
      </c>
      <c r="AP8">
        <v>64120.51</v>
      </c>
      <c r="AQ8">
        <v>62331.05</v>
      </c>
      <c r="AR8">
        <v>67419.59</v>
      </c>
      <c r="AS8">
        <v>71474.91</v>
      </c>
      <c r="AT8">
        <v>67093.22</v>
      </c>
      <c r="AU8">
        <v>66106.55</v>
      </c>
      <c r="AV8">
        <v>79598.02</v>
      </c>
      <c r="AW8">
        <v>68569.539999999994</v>
      </c>
      <c r="AX8">
        <v>88931.66</v>
      </c>
      <c r="AY8">
        <v>63972.07</v>
      </c>
      <c r="AZ8">
        <v>73126.27</v>
      </c>
      <c r="BA8">
        <v>68798.31</v>
      </c>
      <c r="BB8">
        <v>59186.86</v>
      </c>
      <c r="BC8">
        <v>73534.240000000005</v>
      </c>
      <c r="BD8">
        <v>405.12110000000001</v>
      </c>
      <c r="BE8">
        <v>229.65880000000001</v>
      </c>
      <c r="BF8">
        <v>0</v>
      </c>
      <c r="BG8">
        <v>0</v>
      </c>
      <c r="BH8">
        <v>0</v>
      </c>
      <c r="BI8">
        <v>0</v>
      </c>
    </row>
    <row r="9" spans="1:61" s="6" customFormat="1">
      <c r="A9" s="7" t="s">
        <v>76</v>
      </c>
      <c r="B9">
        <v>6188.8209999999999</v>
      </c>
      <c r="C9">
        <v>7262.549</v>
      </c>
      <c r="D9">
        <v>7233.7960000000003</v>
      </c>
      <c r="E9">
        <v>6010.0720000000001</v>
      </c>
      <c r="F9">
        <v>2973.4929999999999</v>
      </c>
      <c r="G9">
        <v>5791.5349999999999</v>
      </c>
      <c r="H9">
        <v>9629.1039999999994</v>
      </c>
      <c r="I9">
        <v>7080.8850000000002</v>
      </c>
      <c r="J9">
        <v>7743.8819999999996</v>
      </c>
      <c r="K9">
        <v>8126.4709999999995</v>
      </c>
      <c r="L9">
        <v>7283.7929999999997</v>
      </c>
      <c r="M9">
        <v>8039.73</v>
      </c>
      <c r="N9">
        <v>6204.6260000000002</v>
      </c>
      <c r="O9">
        <v>6432.8329999999996</v>
      </c>
      <c r="P9">
        <v>8462.0740000000005</v>
      </c>
      <c r="Q9">
        <v>5671.6120000000001</v>
      </c>
      <c r="R9">
        <v>7413.42</v>
      </c>
      <c r="S9">
        <v>6808.8119999999999</v>
      </c>
      <c r="T9">
        <v>7068.3289999999997</v>
      </c>
      <c r="U9">
        <v>7638.8019999999997</v>
      </c>
      <c r="V9">
        <v>5380.6819999999998</v>
      </c>
      <c r="W9">
        <v>6106.5569999999998</v>
      </c>
      <c r="X9">
        <v>7586.8689999999997</v>
      </c>
      <c r="Y9">
        <v>5625.5609999999997</v>
      </c>
      <c r="Z9">
        <v>5475.7240000000002</v>
      </c>
      <c r="AA9">
        <v>7519.0640000000003</v>
      </c>
      <c r="AB9">
        <v>9404.8320000000003</v>
      </c>
      <c r="AC9">
        <v>6843.3879999999999</v>
      </c>
      <c r="AD9">
        <v>5436.0820000000003</v>
      </c>
      <c r="AE9">
        <v>7503.9989999999998</v>
      </c>
      <c r="AF9">
        <v>6840.92</v>
      </c>
      <c r="AG9">
        <v>7513.1779999999999</v>
      </c>
      <c r="AH9">
        <v>4949.2870000000003</v>
      </c>
      <c r="AI9">
        <v>6941.5360000000001</v>
      </c>
      <c r="AJ9">
        <v>3922.5610000000001</v>
      </c>
      <c r="AK9">
        <v>7241.7659999999996</v>
      </c>
      <c r="AL9">
        <v>5378.0129999999999</v>
      </c>
      <c r="AM9">
        <v>8353.9889999999996</v>
      </c>
      <c r="AN9">
        <v>3160.4630000000002</v>
      </c>
      <c r="AO9">
        <v>6651.7340000000004</v>
      </c>
      <c r="AP9">
        <v>8826.9349999999995</v>
      </c>
      <c r="AQ9">
        <v>9535.9789999999994</v>
      </c>
      <c r="AR9">
        <v>5279.5569999999998</v>
      </c>
      <c r="AS9">
        <v>7349.5169999999998</v>
      </c>
      <c r="AT9">
        <v>7027.2610000000004</v>
      </c>
      <c r="AU9">
        <v>6842.5420000000004</v>
      </c>
      <c r="AV9">
        <v>9269.8950000000004</v>
      </c>
      <c r="AW9">
        <v>8003.8040000000001</v>
      </c>
      <c r="AX9">
        <v>6979.2849999999999</v>
      </c>
      <c r="AY9">
        <v>6815.2839999999997</v>
      </c>
      <c r="AZ9">
        <v>3969.7779999999998</v>
      </c>
      <c r="BA9">
        <v>6078.9650000000001</v>
      </c>
      <c r="BB9">
        <v>5336.6059999999998</v>
      </c>
      <c r="BC9">
        <v>9254.3209999999999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s="6" customFormat="1">
      <c r="A10" s="7" t="s">
        <v>77</v>
      </c>
      <c r="B10">
        <v>35982.019999999997</v>
      </c>
      <c r="C10">
        <v>31157.83</v>
      </c>
      <c r="D10">
        <v>29737.41</v>
      </c>
      <c r="E10">
        <v>25104.52</v>
      </c>
      <c r="F10">
        <v>32809.300000000003</v>
      </c>
      <c r="G10">
        <v>29727.15</v>
      </c>
      <c r="H10">
        <v>40382.839999999997</v>
      </c>
      <c r="I10">
        <v>30183.22</v>
      </c>
      <c r="J10">
        <v>29602.86</v>
      </c>
      <c r="K10">
        <v>28669.7</v>
      </c>
      <c r="L10">
        <v>32792.43</v>
      </c>
      <c r="M10">
        <v>28790.21</v>
      </c>
      <c r="N10">
        <v>33577.4</v>
      </c>
      <c r="O10">
        <v>29767.97</v>
      </c>
      <c r="P10">
        <v>30624.48</v>
      </c>
      <c r="Q10">
        <v>35205.5</v>
      </c>
      <c r="R10">
        <v>29439.49</v>
      </c>
      <c r="S10">
        <v>30883.200000000001</v>
      </c>
      <c r="T10">
        <v>31095.39</v>
      </c>
      <c r="U10">
        <v>29549.119999999999</v>
      </c>
      <c r="V10">
        <v>22748.58</v>
      </c>
      <c r="W10">
        <v>28863.06</v>
      </c>
      <c r="X10">
        <v>30405.65</v>
      </c>
      <c r="Y10">
        <v>27927.27</v>
      </c>
      <c r="Z10">
        <v>26541.99</v>
      </c>
      <c r="AA10">
        <v>25874.59</v>
      </c>
      <c r="AB10">
        <v>33211.980000000003</v>
      </c>
      <c r="AC10">
        <v>29166.5</v>
      </c>
      <c r="AD10">
        <v>40395.769999999997</v>
      </c>
      <c r="AE10">
        <v>27549.61</v>
      </c>
      <c r="AF10">
        <v>30447.08</v>
      </c>
      <c r="AG10">
        <v>33384.239999999998</v>
      </c>
      <c r="AH10">
        <v>31125.95</v>
      </c>
      <c r="AI10">
        <v>30921.34</v>
      </c>
      <c r="AJ10">
        <v>38341.21</v>
      </c>
      <c r="AK10">
        <v>29262.01</v>
      </c>
      <c r="AL10">
        <v>32297.79</v>
      </c>
      <c r="AM10">
        <v>30901.98</v>
      </c>
      <c r="AN10">
        <v>29824.44</v>
      </c>
      <c r="AO10">
        <v>31733.87</v>
      </c>
      <c r="AP10">
        <v>29575.91</v>
      </c>
      <c r="AQ10">
        <v>28645.05</v>
      </c>
      <c r="AR10">
        <v>31241.18</v>
      </c>
      <c r="AS10">
        <v>32682.799999999999</v>
      </c>
      <c r="AT10">
        <v>31448.65</v>
      </c>
      <c r="AU10">
        <v>30833.9</v>
      </c>
      <c r="AV10">
        <v>36734.99</v>
      </c>
      <c r="AW10">
        <v>33224.93</v>
      </c>
      <c r="AX10">
        <v>39350.32</v>
      </c>
      <c r="AY10">
        <v>29617.34</v>
      </c>
      <c r="AZ10">
        <v>34705.65</v>
      </c>
      <c r="BA10">
        <v>27029.39</v>
      </c>
      <c r="BB10">
        <v>32075.58</v>
      </c>
      <c r="BC10">
        <v>36907.79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113176.69099999999</v>
      </c>
      <c r="C25" s="23">
        <f t="shared" ref="C25:BC25" si="0">SUM(C8:C24)</f>
        <v>104865.659</v>
      </c>
      <c r="D25" s="23">
        <f t="shared" si="0"/>
        <v>97608.096000000005</v>
      </c>
      <c r="E25" s="23">
        <f t="shared" si="0"/>
        <v>91790.381999999998</v>
      </c>
      <c r="F25" s="23">
        <f t="shared" si="0"/>
        <v>103743.29300000001</v>
      </c>
      <c r="G25" s="23">
        <f t="shared" si="0"/>
        <v>95753.445000000007</v>
      </c>
      <c r="H25" s="23">
        <f t="shared" si="0"/>
        <v>132434.524</v>
      </c>
      <c r="I25" s="23">
        <f t="shared" si="0"/>
        <v>105354.33499999999</v>
      </c>
      <c r="J25" s="23">
        <f t="shared" si="0"/>
        <v>103690.622</v>
      </c>
      <c r="K25" s="23">
        <f t="shared" si="0"/>
        <v>104891.171</v>
      </c>
      <c r="L25" s="23">
        <f t="shared" si="0"/>
        <v>109366.59299999999</v>
      </c>
      <c r="M25" s="23">
        <f t="shared" si="0"/>
        <v>101347.60999999999</v>
      </c>
      <c r="N25" s="23">
        <f t="shared" si="0"/>
        <v>98557.516000000003</v>
      </c>
      <c r="O25" s="23">
        <f t="shared" si="0"/>
        <v>98479.073000000004</v>
      </c>
      <c r="P25" s="23">
        <f t="shared" si="0"/>
        <v>108888.004</v>
      </c>
      <c r="Q25" s="23">
        <f t="shared" si="0"/>
        <v>113678.412</v>
      </c>
      <c r="R25" s="23">
        <f t="shared" si="0"/>
        <v>104432</v>
      </c>
      <c r="S25" s="23">
        <f t="shared" si="0"/>
        <v>98155.402000000002</v>
      </c>
      <c r="T25" s="23">
        <f t="shared" si="0"/>
        <v>98196.239000000001</v>
      </c>
      <c r="U25" s="23">
        <f t="shared" si="0"/>
        <v>98985.152000000002</v>
      </c>
      <c r="V25" s="23">
        <f t="shared" si="0"/>
        <v>84336.652000000002</v>
      </c>
      <c r="W25" s="23">
        <f t="shared" si="0"/>
        <v>100026.15699999999</v>
      </c>
      <c r="X25" s="23">
        <f t="shared" si="0"/>
        <v>98910.989000000001</v>
      </c>
      <c r="Y25" s="23">
        <f t="shared" si="0"/>
        <v>92824.021000000008</v>
      </c>
      <c r="Z25" s="23">
        <f t="shared" si="0"/>
        <v>89133.233999999997</v>
      </c>
      <c r="AA25" s="23">
        <f t="shared" si="0"/>
        <v>93198.013999999996</v>
      </c>
      <c r="AB25" s="23">
        <f t="shared" si="0"/>
        <v>122989.60199999998</v>
      </c>
      <c r="AC25" s="23">
        <f t="shared" si="0"/>
        <v>99913.888000000006</v>
      </c>
      <c r="AD25" s="23">
        <f t="shared" si="0"/>
        <v>125426.76199999999</v>
      </c>
      <c r="AE25" s="23">
        <f t="shared" si="0"/>
        <v>90986.569000000003</v>
      </c>
      <c r="AF25" s="23">
        <f t="shared" si="0"/>
        <v>105736.04</v>
      </c>
      <c r="AG25" s="23">
        <f t="shared" si="0"/>
        <v>109294.098</v>
      </c>
      <c r="AH25" s="23">
        <f t="shared" si="0"/>
        <v>107775.367</v>
      </c>
      <c r="AI25" s="23">
        <f t="shared" si="0"/>
        <v>100877.20600000001</v>
      </c>
      <c r="AJ25" s="23">
        <f t="shared" si="0"/>
        <v>130640.921</v>
      </c>
      <c r="AK25" s="23">
        <f t="shared" si="0"/>
        <v>107967.34600000001</v>
      </c>
      <c r="AL25" s="23">
        <f t="shared" si="0"/>
        <v>107913.823</v>
      </c>
      <c r="AM25" s="23">
        <f t="shared" si="0"/>
        <v>106606.019</v>
      </c>
      <c r="AN25" s="23">
        <f t="shared" si="0"/>
        <v>96786.483000000007</v>
      </c>
      <c r="AO25" s="23">
        <f t="shared" si="0"/>
        <v>105742.50399999999</v>
      </c>
      <c r="AP25" s="23">
        <f t="shared" si="0"/>
        <v>102523.35500000001</v>
      </c>
      <c r="AQ25" s="23">
        <f t="shared" si="0"/>
        <v>100512.07900000001</v>
      </c>
      <c r="AR25" s="23">
        <f t="shared" si="0"/>
        <v>103940.32699999999</v>
      </c>
      <c r="AS25" s="23">
        <f t="shared" si="0"/>
        <v>111507.227</v>
      </c>
      <c r="AT25" s="23">
        <f t="shared" si="0"/>
        <v>105569.13099999999</v>
      </c>
      <c r="AU25" s="23">
        <f t="shared" si="0"/>
        <v>103782.992</v>
      </c>
      <c r="AV25" s="23">
        <f t="shared" si="0"/>
        <v>125602.905</v>
      </c>
      <c r="AW25" s="23">
        <f t="shared" si="0"/>
        <v>109798.274</v>
      </c>
      <c r="AX25" s="23">
        <f t="shared" si="0"/>
        <v>135261.26500000001</v>
      </c>
      <c r="AY25" s="23">
        <f t="shared" si="0"/>
        <v>100404.69399999999</v>
      </c>
      <c r="AZ25" s="23">
        <f t="shared" si="0"/>
        <v>111801.698</v>
      </c>
      <c r="BA25" s="23">
        <f t="shared" si="0"/>
        <v>101906.66499999999</v>
      </c>
      <c r="BB25" s="23">
        <f t="shared" si="0"/>
        <v>96599.046000000002</v>
      </c>
      <c r="BC25" s="23">
        <f t="shared" si="0"/>
        <v>119696.351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63.456789150882443</v>
      </c>
      <c r="D34" s="16">
        <f>(AVERAGE(B9,E9,H9)/AVERAGE(B25,E25,H25))*100</f>
        <v>6.4694409256160119</v>
      </c>
      <c r="E34" s="16">
        <f>(AVERAGE(B10,E10,H10)/AVERAGE(B25,E25,H25))*100</f>
        <v>30.07376992350158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36.543210849117592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62.962701903945451</v>
      </c>
      <c r="D35" s="16">
        <f>(AVERAGE(K9,N9,Q9)/AVERAGE(K25,N25,Q25))*100</f>
        <v>6.3074739002358173</v>
      </c>
      <c r="E35" s="16">
        <f>(AVERAGE($K10,$N10,$Q10)/AVERAGE(K25,N25,Q25))*100</f>
        <v>30.729824195818729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37.037298096054549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63.407346499527421</v>
      </c>
      <c r="D36" s="16">
        <f>(AVERAGE(T9,W9,Z9)/AVERAGE(T25,W25,Z25))*100</f>
        <v>6.4904279063542267</v>
      </c>
      <c r="E36" s="16">
        <f>(AVERAGE(T10,W10,Z10)/AVERAGE(T25,W25,Z25))*100</f>
        <v>30.102225594118337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36.592653500472565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63.735424479582939</v>
      </c>
      <c r="D37" s="16">
        <f>(AVERAGE(AC9,AF9,AI9)/AVERAGE(AC25,AF25,AI25))*100</f>
        <v>6.7288803215704878</v>
      </c>
      <c r="E37" s="16">
        <f>(AVERAGE(AC10,AF10,AI10)/AVERAGE(AC25,AF25,AI25))*100</f>
        <v>29.535695198846572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36.264575520417061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64.551848206813929</v>
      </c>
      <c r="D38" s="16">
        <f>(AVERAGE(AL9,AO9,AR9)/AVERAGE(AL25,AO25,AR25))*100</f>
        <v>5.4500901637332744</v>
      </c>
      <c r="E38" s="16">
        <f>(AVERAGE(AL10,AO10,AR10)/AVERAGE(AL25,AO25,AR25))*100</f>
        <v>29.99806162945281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35.448151793186085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65.650656900115379</v>
      </c>
      <c r="D39" s="3">
        <f>(AVERAGE(AU9,AX9,BA9)/AVERAGE(AU25,AX25,BA25))*100</f>
        <v>5.8368494454459929</v>
      </c>
      <c r="E39" s="3">
        <f>(AVERAGE(AU10,AX10,BA10)/AVERAGE(AU25,AX25,BA25))*100</f>
        <v>28.512493654438625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34.349343099884621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2.1021027109549566</v>
      </c>
      <c r="D43" s="6">
        <f>STDEV(((B9/B25)*100),((E9/E25)*100),((H9/H25)*100))</f>
        <v>0.90712246641880123</v>
      </c>
      <c r="E43" s="6">
        <f>STDEV(((B10/B25)*100),((E10/E25)*100),((H10/H25)*100))</f>
        <v>2.284276371064629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2.8314218162364857</v>
      </c>
      <c r="D44" s="6">
        <f>STDEV(((K9/K25)*100),((N9/N25)*100),((Q9/Q25)*100))</f>
        <v>1.3798191961254704</v>
      </c>
      <c r="E44" s="6">
        <f>STDEV(((K10/K25)*100),((N10/N25)*100),((Q10/Q25)*100))</f>
        <v>3.3715830689023827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2.0343251874868735</v>
      </c>
      <c r="D45" s="6">
        <f>STDEV(((T9/T25)*100),((W9/W25)*100),((Z9/Z25)*100))</f>
        <v>0.62039097556354295</v>
      </c>
      <c r="E45" s="6">
        <f>STDEV(((T10/T25)*100),((W10/W25)*100),((Z10/Z25)*100))</f>
        <v>1.4329480504740097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1.1529552211721792</v>
      </c>
      <c r="D46" s="6">
        <f>STDEV(((AC9/AC25)*100),((AF9/AF25)*100),((AI9/AI25)*100))</f>
        <v>0.22885240055432543</v>
      </c>
      <c r="E46" s="6">
        <f>STDEV(((AC10/AC25)*100),((AF10/AF25)*100),((AI10/AI25)*100))</f>
        <v>0.97807600612977019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0.74538058213235603</v>
      </c>
      <c r="D47" s="6">
        <f>STDEV(((AL9/AL25)*100),((AO9/AO25)*100),((AR9/AR25)*100))</f>
        <v>0.72845268554956177</v>
      </c>
      <c r="E47" s="6">
        <f>STDEV(((AL10/AL25)*100),((AO10/AO25)*100),((AR10/AR25)*100))</f>
        <v>6.4592312703958585E-2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1.9089119463738675</v>
      </c>
      <c r="D48" s="6">
        <f>STDEV(((AU9/AU25)*100),((AX9/AX25)*100),((BA9/BA25)*100))</f>
        <v>0.71846388922011573</v>
      </c>
      <c r="E48" s="6">
        <f>STDEV(((AU10/AU25)*100),((AX10/AX25)*100),((BA10/BA25)*100))</f>
        <v>1.6897259087582361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0.93990989319472618</v>
      </c>
      <c r="C51" s="3">
        <f>(AVERAGE(T25,W25,Z25)/AVERAGE(B25,E25,H25))</f>
        <v>0.85167240628087504</v>
      </c>
      <c r="D51" s="3">
        <f>(AVERAGE(AC25,AF25,AI25)/AVERAGE(B25,E25,H25))</f>
        <v>0.90849342956725865</v>
      </c>
      <c r="E51" s="3">
        <f>(AVERAGE(AL25,AO25,AR25)/AVERAGE(B25,E25,H25))</f>
        <v>0.94130157303315909</v>
      </c>
      <c r="F51" s="3">
        <f>(AVERAGE(AU25,AX25,BA25)/AVERAGE(B25,E25,H25))</f>
        <v>1.0105195856556664</v>
      </c>
    </row>
    <row r="52" spans="1:22">
      <c r="A52" s="3" t="s">
        <v>4</v>
      </c>
      <c r="B52" s="3">
        <f>STDEV((K25/B25),(N25/E25),(Q25/H25))</f>
        <v>0.11003435406271686</v>
      </c>
      <c r="C52" s="3">
        <f>STDEV((T25/B25),(W25/E25),(Z25/H25))</f>
        <v>0.20849478505925209</v>
      </c>
      <c r="D52" s="3">
        <f>STDEV((AC25/B25),(AF25/E25),(AI25/H25))</f>
        <v>0.1997318086421562</v>
      </c>
      <c r="E52" s="3">
        <f>STDEV((AL25/B25),(AO25/E25),(AR25/H25))</f>
        <v>0.18378040960223258</v>
      </c>
      <c r="F52" s="3">
        <f>STDEV((AU25/B25),(AX25/E25),(BA25/H25))</f>
        <v>0.37132872271817979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64.496716139935174</v>
      </c>
      <c r="D57" s="16">
        <f>(AVERAGE(C9,F9,I9)/AVERAGE(C25,F25,I25))*100</f>
        <v>5.5155897893246353</v>
      </c>
      <c r="E57" s="16">
        <f>(AVERAGE(C10,F10,I10)/AVERAGE(C25,F25,I25))*100</f>
        <v>29.98769407074019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35.503283860064826</v>
      </c>
    </row>
    <row r="58" spans="1:22">
      <c r="B58" s="3">
        <v>5</v>
      </c>
      <c r="C58" s="16">
        <f>(AVERAGE(L8,O8,R8)/AVERAGE(L25,O25,R25))*100</f>
        <v>63.772645847814168</v>
      </c>
      <c r="D58" s="16">
        <f>(AVERAGE(L9,O9,R9)/AVERAGE(L25,O25,R25))*100</f>
        <v>6.7664288229949836</v>
      </c>
      <c r="E58" s="16">
        <f>(AVERAGE(L10,O10,R10)/AVERAGE(L25,O25,R25))*100</f>
        <v>29.46092532919085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36.227354152185832</v>
      </c>
    </row>
    <row r="59" spans="1:22">
      <c r="B59" s="3">
        <v>15</v>
      </c>
      <c r="C59" s="16">
        <f>(AVERAGE(U8,X8,AA8)/AVERAGE(U25,X25,AA25))*100</f>
        <v>62.701382650572278</v>
      </c>
      <c r="D59" s="16">
        <f>(AVERAGE(U9,X9,AA9)/AVERAGE(U25,X25,AA25))*100</f>
        <v>7.8135320168142837</v>
      </c>
      <c r="E59" s="16">
        <f>(AVERAGE(U10,X10,AA10)/AVERAGE(U25,X25,AA25))*100</f>
        <v>29.485085332613426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37.298617349427708</v>
      </c>
    </row>
    <row r="60" spans="1:22">
      <c r="B60" s="3">
        <v>30</v>
      </c>
      <c r="C60" s="16">
        <f>(AVERAGE(AD8,AG8,AJ8)/AVERAGE(AD25,AG25,AJ25))*100</f>
        <v>64.694435020832145</v>
      </c>
      <c r="D60" s="16">
        <f>(AVERAGE(AD9,AG9,AJ9)/AVERAGE(AD25,AG25,AJ25))*100</f>
        <v>4.6178395982802591</v>
      </c>
      <c r="E60" s="16">
        <f>(AVERAGE(AD10,AG10,AJ10)/AVERAGE(AD25,AG25,AJ25))*100</f>
        <v>30.68772538088761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35.305564979167869</v>
      </c>
    </row>
    <row r="61" spans="1:22">
      <c r="B61" s="3">
        <v>60</v>
      </c>
      <c r="C61" s="16">
        <f>(AVERAGE(AM8,AP8,AS8)/AVERAGE(AM25,AP25,AS25))*100</f>
        <v>63.294542596526583</v>
      </c>
      <c r="D61" s="16">
        <f>(AVERAGE(AM9,AP9,AS9)/AVERAGE(AM25,AP25,AS25))*100</f>
        <v>7.6505429896320516</v>
      </c>
      <c r="E61" s="16">
        <f>(AVERAGE(AM10,AP10,AS10)/AVERAGE(AM25,AP25,AS25))*100</f>
        <v>29.054914413841352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36.705457403473403</v>
      </c>
    </row>
    <row r="62" spans="1:22">
      <c r="B62" s="3">
        <v>120</v>
      </c>
      <c r="C62" s="3">
        <f>(AVERAGE(AV8,AY8,BB8)/AVERAGE(AV25,AY25,BB25))*100</f>
        <v>62.849588854563123</v>
      </c>
      <c r="D62" s="3">
        <f>(AVERAGE(AV9,AY9,BB9)/AVERAGE(AV25,AY25,BB25))*100</f>
        <v>6.6402181517370789</v>
      </c>
      <c r="E62" s="3">
        <f>(AVERAGE(AV10,AY10,BB10)/AVERAGE(AV25,AY25,BB25))*100</f>
        <v>30.510192993699807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37.150411145436884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1.078877674577714</v>
      </c>
      <c r="D65" s="6">
        <f>STDEV(((C9/C25)*100),((F9/F25)*100),((I9/I25)*100))</f>
        <v>2.2869175101008135</v>
      </c>
      <c r="E65" s="6">
        <f>STDEV(((C10/C25)*100),((F10/F25)*100),((I10/I25)*100))</f>
        <v>1.5082257328144242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0.81785872872418186</v>
      </c>
      <c r="D66" s="3">
        <f>STDEV(((L9/L25)*100),((O9/O25)*100),((R9/R25)*100))</f>
        <v>0.29719597051751495</v>
      </c>
      <c r="E66" s="6">
        <f>STDEV(((L10/L25)*100),((O10/O25)*100),((R10/R25)*100))</f>
        <v>1.1127412248759692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1.3156919341052709</v>
      </c>
      <c r="D67" s="3">
        <f>STDEV(((U9/U25)*100),((X9/X25)*100),((AA9/AA25)*100))</f>
        <v>0.21723325156897758</v>
      </c>
      <c r="E67" s="6">
        <f>STDEV(((U10/U25)*100),((X10/X25)*100),((AA10/AA25)*100))</f>
        <v>1.5285131040128974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2.7084801473786104</v>
      </c>
      <c r="D68" s="3">
        <f>STDEV(((AD9/AD25)*100),((AG9/AG25)*100),((AJ9/AJ25)*100))</f>
        <v>1.9670554103109352</v>
      </c>
      <c r="E68" s="6">
        <f>STDEV(((AD10/AD25)*100),((AG10/AG25)*100),((AJ10/AJ25)*100))</f>
        <v>1.4353354243855081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0.78270943590027331</v>
      </c>
      <c r="D69" s="3">
        <f>STDEV(((AM9/AM25)*100),((AP9/AP25)*100),((AS9/AS25)*100))</f>
        <v>1.0184584573387294</v>
      </c>
      <c r="E69" s="6">
        <f>STDEV(((AM10/AM25)*100),((AP10/AP25)*100),((AS10/AS25)*100))</f>
        <v>0.23704385385300264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1.3232862853890945</v>
      </c>
      <c r="D70" s="3">
        <f>STDEV(((AV9/AV25)*100),((AY9/AY25)*100),((BB9/BB25)*100))</f>
        <v>0.9479048913205258</v>
      </c>
      <c r="E70" s="6">
        <f>STDEV(((AV10/AV25)*100),((AY10/AY25)*100),((BB10/BB25)*100))</f>
        <v>2.2162041900259877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0.99463115252707857</v>
      </c>
      <c r="C73" s="3">
        <f>(AVERAGE(U25,X25,AA25)/AVERAGE(C25,F25,I25))</f>
        <v>0.92715985292891911</v>
      </c>
      <c r="D73" s="3">
        <f>(AVERAGE(AD25,AG25,AJ25)/AVERAGE(C25,F25,I25))</f>
        <v>1.1637086122110829</v>
      </c>
      <c r="E73" s="21">
        <f>AVERAGE(AM25,AP25,AS25)/AVERAGE(C25,F25,I25)</f>
        <v>1.0212550775084732</v>
      </c>
      <c r="F73" s="3">
        <f>(AVERAGE(AV25,AY25,BB25)/AVERAGE(C25,F25,I25))</f>
        <v>1.0275298366334151</v>
      </c>
    </row>
    <row r="74" spans="1:22">
      <c r="A74" s="3" t="s">
        <v>4</v>
      </c>
      <c r="B74" s="3">
        <f>STDEV((L25/C25),(O25/F25),(R25/I25))</f>
        <v>4.6915272491656938E-2</v>
      </c>
      <c r="C74" s="3">
        <f>STDEV((U25/C25),(X25/F25),(AA25/I25))</f>
        <v>3.7286989597615179E-2</v>
      </c>
      <c r="D74" s="3">
        <f>STDEV((AD25/C25),(AG25/F25),(AJ25/I25))</f>
        <v>9.7503690773228915E-2</v>
      </c>
      <c r="E74" s="3">
        <f>STDEV((AM25/C25),(AP25/F25),(AS25/I25))</f>
        <v>3.5294770766689729E-2</v>
      </c>
      <c r="F74" s="3">
        <f>STDEV((AV25/C25),(AY25/F25),(BB25/I25))</f>
        <v>0.14963323203584469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63.024462811267249</v>
      </c>
      <c r="D79" s="16">
        <f>(AVERAGE(D9,G9,J9)/AVERAGE(D25,G25,J25))*100</f>
        <v>6.9917730240530158</v>
      </c>
      <c r="E79" s="16">
        <f>(AVERAGE(D10,G10,J10)/AVERAGE(D25,G25,J25))*100</f>
        <v>29.983764164679716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36.97553718873273</v>
      </c>
    </row>
    <row r="80" spans="1:22">
      <c r="B80" s="3">
        <v>5</v>
      </c>
      <c r="C80" s="16">
        <f>(AVERAGE(M8,P8,S8)/AVERAGE(M25,P25,S25))*100</f>
        <v>63.160889874950186</v>
      </c>
      <c r="D80" s="16">
        <f>(AVERAGE(M9,P9,S9)/AVERAGE(M25,P25,S25))*100</f>
        <v>7.5587856943277494</v>
      </c>
      <c r="E80" s="16">
        <f>(AVERAGE(M10,P10,S10)/AVERAGE(M25,P25,S25))*100</f>
        <v>29.280324430722064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36.839110125049814</v>
      </c>
    </row>
    <row r="81" spans="1:22">
      <c r="B81" s="3">
        <v>15</v>
      </c>
      <c r="C81" s="16">
        <f>(AVERAGE(V8,Y8,AB8)/AVERAGE(V25,Y25,AB25))*100</f>
        <v>65.251104634170332</v>
      </c>
      <c r="D81" s="16">
        <f>(AVERAGE(V9,Y9,AB9)/AVERAGE(V25,Y25,AB25))*100</f>
        <v>6.8002852904266025</v>
      </c>
      <c r="E81" s="16">
        <f>(AVERAGE(V10,Y10,AB10)/AVERAGE(V25,Y25,AB25))*100</f>
        <v>27.948610075403064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34.748895365829668</v>
      </c>
    </row>
    <row r="82" spans="1:22">
      <c r="B82" s="3">
        <v>30</v>
      </c>
      <c r="C82" s="16">
        <f>(AVERAGE(AE8,AH8,AK8)/AVERAGE(AE25,AH25,AK25))*100</f>
        <v>64.909570648686881</v>
      </c>
      <c r="D82" s="16">
        <f>(AVERAGE(AE9,AH9,AK9)/AVERAGE(AE25,AH25,AK25))*100</f>
        <v>6.4209885249886245</v>
      </c>
      <c r="E82" s="16">
        <f>(AVERAGE(AE10,AH10,AK10)/AVERAGE(AE25,AH25,AK25))*100</f>
        <v>28.669440826324493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35.090429351313119</v>
      </c>
    </row>
    <row r="83" spans="1:22">
      <c r="B83" s="3">
        <v>60</v>
      </c>
      <c r="C83" s="16">
        <f>(AVERAGE(AN8,AQ8,AT8)/AVERAGE(AN25,AQ25,AT25))*100</f>
        <v>63.798765753467144</v>
      </c>
      <c r="D83" s="16">
        <f>(AVERAGE(AN9,AQ9,AT9)/AVERAGE(AN25,AQ25,AT25))*100</f>
        <v>6.5123165843905317</v>
      </c>
      <c r="E83" s="16">
        <f>(AVERAGE(AN10,AQ10,AT10)/AVERAGE(AN25,AQ25,AT25))*100</f>
        <v>29.688917662142327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36.201234246532856</v>
      </c>
    </row>
    <row r="84" spans="1:22">
      <c r="B84" s="3">
        <v>120</v>
      </c>
      <c r="C84" s="3">
        <f>(AVERAGE(AW8,AZ8,BC8)/AVERAGE(AW25,AZ25,BC25))*100</f>
        <v>63.062516498309883</v>
      </c>
      <c r="D84" s="3">
        <f>(AVERAGE(AW9,AZ9,BC9)/AVERAGE(AW25,AZ25,BC25))*100</f>
        <v>6.2197866104757304</v>
      </c>
      <c r="E84" s="3">
        <f>(AVERAGE(AW10,AZ10,BC10)/AVERAGE(AW25,AZ25,BC25))*100</f>
        <v>30.717696891214381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36.93748350169011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0.93370177653387754</v>
      </c>
      <c r="D87" s="3">
        <f>STDEV(((D9/D25)*100),((G9/G25)*100),((J9/J25)*100))</f>
        <v>0.8037626374748883</v>
      </c>
      <c r="E87" s="3">
        <f>STDEV(((D10/D25)*100),((G10/G25)*100),((J10/J25)*100))</f>
        <v>1.3065063277806295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1.3361989907102347</v>
      </c>
      <c r="D88" s="3">
        <f>STDEV(((M9/M25)*100),((P9/P25)*100),((S9/S25)*100))</f>
        <v>0.5345938699009577</v>
      </c>
      <c r="E88" s="3">
        <f>STDEV(((M10/M25)*100),((P10/P25)*100),((S10/S25)*100))</f>
        <v>1.851482333018603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1.3977621327014254</v>
      </c>
      <c r="D89" s="3">
        <f>STDEV(((V9/V25)*100),((Y9/Y25)*100),((AB9/AB25)*100))</f>
        <v>0.83901273500983353</v>
      </c>
      <c r="E89" s="3">
        <f>STDEV(((V10/V25)*100),((Y10/Y25)*100),((AB10/AB25)*100))</f>
        <v>1.7884283659599163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2.8252925921828007</v>
      </c>
      <c r="D90" s="3">
        <f>STDEV(((AE9/AE25)*100),((AH9/AH25)*100),((AK9/AK25)*100))</f>
        <v>1.8350987036389124</v>
      </c>
      <c r="E90" s="3">
        <f>STDEV(((AE10/AE25)*100),((AH10/AH25)*100),((AK10/AK25)*100))</f>
        <v>1.5918304254500539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1.9677107909251834</v>
      </c>
      <c r="D91" s="3">
        <f>STDEV(((AN9/AN25)*100),((AQ9/AQ25)*100),((AT9/AT25)*100))</f>
        <v>3.1152013627448447</v>
      </c>
      <c r="E91" s="3">
        <f>STDEV(((AN10/AN25)*100),((AQ10/AQ25)*100),((AT10/AT25)*100))</f>
        <v>1.1603148079137524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2.0640087460911851</v>
      </c>
      <c r="D92" s="3">
        <f>STDEV(((AW9/AW25)*100),((AZ9/AZ25)*100),((BC9/BC25)*100))</f>
        <v>2.2968425982657044</v>
      </c>
      <c r="E92" s="3">
        <f>STDEV(((AW10/AW25)*100),((AZ10/AZ25)*100),((BC10/BC25)*100))</f>
        <v>0.40517607346075263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1.0381712520975648</v>
      </c>
      <c r="C95" s="3">
        <f>(AVERAGE(V25,Y25,AB25)/AVERAGE(D25,G25,J25))</f>
        <v>1.0104295217671919</v>
      </c>
      <c r="D95" s="3">
        <f>(AVERAGE(AE25,AH25,AK25)/AVERAGE(D25,G25,J25))</f>
        <v>1.0325771706297924</v>
      </c>
      <c r="E95" s="3">
        <f>(AVERAGE(AN25,AQ25,AT25)/AVERAGE(D25,G25,J25))</f>
        <v>1.0195774706410736</v>
      </c>
      <c r="F95" s="21">
        <f>AVERAGE(AW25,AZ25,BC25)/AVERAGE(D25,G25,J25)</f>
        <v>1.1489440761958023</v>
      </c>
    </row>
    <row r="96" spans="1:22">
      <c r="A96" s="3" t="s">
        <v>4</v>
      </c>
      <c r="B96" s="3">
        <f>STDEV((M25/D25),(P25/G25),(S25/J25))</f>
        <v>9.5298794228934419E-2</v>
      </c>
      <c r="C96" s="3">
        <f>STDEV((V25/D25),(Y25/G25),(AB25/J25))</f>
        <v>0.16421980252906115</v>
      </c>
      <c r="D96" s="3">
        <f>STDEV((AE25/D25),(AH25/G25),(AK25/J25))</f>
        <v>9.695852440961128E-2</v>
      </c>
      <c r="E96" s="3">
        <f>STDEV((AN25/D25),(AQ25/G25),(AT25/J25))</f>
        <v>2.9093596780446467E-2</v>
      </c>
      <c r="F96" s="3">
        <f>STDEV((AW25/D25),(AZ25/G25),(BC25/J25))</f>
        <v>2.1863408129594468E-2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topLeftCell="B1" zoomScale="50" zoomScaleNormal="50" zoomScalePageLayoutView="50" workbookViewId="0">
      <pane ySplit="5" topLeftCell="A6" activePane="bottomLeft" state="frozen"/>
      <selection pane="bottomLeft" activeCell="B12" sqref="B12:BC12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308869.90000000002</v>
      </c>
      <c r="C8">
        <v>6618.65</v>
      </c>
      <c r="D8">
        <v>5570.4059999999999</v>
      </c>
      <c r="E8">
        <v>231889.1</v>
      </c>
      <c r="F8">
        <v>6519.2389999999996</v>
      </c>
      <c r="G8">
        <v>6897.4549999999999</v>
      </c>
      <c r="H8">
        <v>180111.1</v>
      </c>
      <c r="I8">
        <v>8808.6839999999993</v>
      </c>
      <c r="J8">
        <v>5199.0169999999998</v>
      </c>
      <c r="K8">
        <v>326118.5</v>
      </c>
      <c r="L8">
        <v>3345.377</v>
      </c>
      <c r="M8">
        <v>3300.6329999999998</v>
      </c>
      <c r="N8">
        <v>20062.080000000002</v>
      </c>
      <c r="O8">
        <v>7023.7929999999997</v>
      </c>
      <c r="P8">
        <v>2404.7469999999998</v>
      </c>
      <c r="Q8">
        <v>59576.75</v>
      </c>
      <c r="R8">
        <v>6064.9189999999999</v>
      </c>
      <c r="S8">
        <v>2635.2359999999999</v>
      </c>
      <c r="T8">
        <v>114180.7</v>
      </c>
      <c r="U8">
        <v>8303.384</v>
      </c>
      <c r="V8">
        <v>3557.6680000000001</v>
      </c>
      <c r="W8">
        <v>272717.09999999998</v>
      </c>
      <c r="X8">
        <v>6373.5039999999999</v>
      </c>
      <c r="Y8">
        <v>4320.4340000000002</v>
      </c>
      <c r="Z8">
        <v>115229.7</v>
      </c>
      <c r="AA8">
        <v>6786.2340000000004</v>
      </c>
      <c r="AB8">
        <v>3706.027</v>
      </c>
      <c r="AC8">
        <v>490994.8</v>
      </c>
      <c r="AD8">
        <v>8546.2549999999992</v>
      </c>
      <c r="AE8">
        <v>2081.6950000000002</v>
      </c>
      <c r="AF8">
        <v>121195.4</v>
      </c>
      <c r="AG8">
        <v>10053.09</v>
      </c>
      <c r="AH8">
        <v>5606.5039999999999</v>
      </c>
      <c r="AI8">
        <v>261467.8</v>
      </c>
      <c r="AJ8">
        <v>7863.7089999999998</v>
      </c>
      <c r="AK8">
        <v>4166.7610000000004</v>
      </c>
      <c r="AL8">
        <v>567112.1</v>
      </c>
      <c r="AM8">
        <v>6942.8450000000003</v>
      </c>
      <c r="AN8">
        <v>5087.1189999999997</v>
      </c>
      <c r="AO8">
        <v>189405.7</v>
      </c>
      <c r="AP8">
        <v>4312.6450000000004</v>
      </c>
      <c r="AQ8">
        <v>3289.69</v>
      </c>
      <c r="AR8">
        <v>529428.1</v>
      </c>
      <c r="AS8">
        <v>8317.4680000000008</v>
      </c>
      <c r="AT8">
        <v>5466.1409999999996</v>
      </c>
      <c r="AU8">
        <v>281224</v>
      </c>
      <c r="AV8">
        <v>2903.49</v>
      </c>
      <c r="AW8">
        <v>2632.0540000000001</v>
      </c>
      <c r="AX8">
        <v>568665.30000000005</v>
      </c>
      <c r="AY8">
        <v>6474.5020000000004</v>
      </c>
      <c r="AZ8">
        <v>3899.971</v>
      </c>
      <c r="BA8">
        <v>768445.7</v>
      </c>
      <c r="BB8">
        <v>3586.99</v>
      </c>
      <c r="BC8">
        <v>2853.45</v>
      </c>
      <c r="BD8">
        <v>0</v>
      </c>
      <c r="BE8">
        <v>0</v>
      </c>
      <c r="BF8">
        <v>280.68819999999999</v>
      </c>
      <c r="BG8">
        <v>404.27</v>
      </c>
      <c r="BH8">
        <v>255.0712</v>
      </c>
      <c r="BI8">
        <v>357.75810000000001</v>
      </c>
    </row>
    <row r="9" spans="1:61" s="6" customFormat="1">
      <c r="A9" s="7" t="s">
        <v>76</v>
      </c>
      <c r="B9">
        <v>59404.56</v>
      </c>
      <c r="C9">
        <v>884.45749999999998</v>
      </c>
      <c r="D9">
        <v>1471.079</v>
      </c>
      <c r="E9">
        <v>46953.39</v>
      </c>
      <c r="F9">
        <v>1169.9190000000001</v>
      </c>
      <c r="G9">
        <v>1424.2550000000001</v>
      </c>
      <c r="H9">
        <v>36569.160000000003</v>
      </c>
      <c r="I9">
        <v>1872.597</v>
      </c>
      <c r="J9">
        <v>521.33270000000005</v>
      </c>
      <c r="K9">
        <v>66426</v>
      </c>
      <c r="L9">
        <v>223.92009999999999</v>
      </c>
      <c r="M9">
        <v>355.42009999999999</v>
      </c>
      <c r="N9">
        <v>3665.462</v>
      </c>
      <c r="O9">
        <v>629.73140000000001</v>
      </c>
      <c r="P9">
        <v>295.92149999999998</v>
      </c>
      <c r="Q9">
        <v>11621.17</v>
      </c>
      <c r="R9">
        <v>1043.2760000000001</v>
      </c>
      <c r="S9">
        <v>189.20679999999999</v>
      </c>
      <c r="T9">
        <v>21767.599999999999</v>
      </c>
      <c r="U9">
        <v>1184.7149999999999</v>
      </c>
      <c r="V9">
        <v>345.72539999999998</v>
      </c>
      <c r="W9">
        <v>53089.78</v>
      </c>
      <c r="X9">
        <v>971.48099999999999</v>
      </c>
      <c r="Y9">
        <v>749.78120000000001</v>
      </c>
      <c r="Z9">
        <v>23541.13</v>
      </c>
      <c r="AA9">
        <v>724.06100000000004</v>
      </c>
      <c r="AB9">
        <v>700.15409999999997</v>
      </c>
      <c r="AC9">
        <v>87758.91</v>
      </c>
      <c r="AD9">
        <v>509.39299999999997</v>
      </c>
      <c r="AE9">
        <v>264.43430000000001</v>
      </c>
      <c r="AF9">
        <v>26825.43</v>
      </c>
      <c r="AG9">
        <v>1580.403</v>
      </c>
      <c r="AH9">
        <v>358.9443</v>
      </c>
      <c r="AI9">
        <v>46567.29</v>
      </c>
      <c r="AJ9">
        <v>1300.3499999999999</v>
      </c>
      <c r="AK9">
        <v>339.64330000000001</v>
      </c>
      <c r="AL9">
        <v>107548.2</v>
      </c>
      <c r="AM9">
        <v>399.11540000000002</v>
      </c>
      <c r="AN9">
        <v>625.74580000000003</v>
      </c>
      <c r="AO9">
        <v>35504.07</v>
      </c>
      <c r="AP9">
        <v>325.71089999999998</v>
      </c>
      <c r="AQ9">
        <v>322.06150000000002</v>
      </c>
      <c r="AR9">
        <v>98962.93</v>
      </c>
      <c r="AS9">
        <v>1117</v>
      </c>
      <c r="AT9">
        <v>335.93119999999999</v>
      </c>
      <c r="AU9">
        <v>51035.519999999997</v>
      </c>
      <c r="AV9">
        <v>960.92729999999995</v>
      </c>
      <c r="AW9">
        <v>328.16770000000002</v>
      </c>
      <c r="AX9">
        <v>107314.9</v>
      </c>
      <c r="AY9">
        <v>1188.9549999999999</v>
      </c>
      <c r="AZ9">
        <v>393.9015</v>
      </c>
      <c r="BA9">
        <v>176776.3</v>
      </c>
      <c r="BB9">
        <v>300.21140000000003</v>
      </c>
      <c r="BC9">
        <v>261.87150000000003</v>
      </c>
      <c r="BD9">
        <v>0</v>
      </c>
      <c r="BE9">
        <v>0</v>
      </c>
      <c r="BF9">
        <v>299.08580000000001</v>
      </c>
      <c r="BG9">
        <v>0</v>
      </c>
      <c r="BH9">
        <v>0</v>
      </c>
      <c r="BI9">
        <v>0</v>
      </c>
    </row>
    <row r="10" spans="1:61" s="6" customFormat="1">
      <c r="A10" s="7" t="s">
        <v>77</v>
      </c>
      <c r="B10">
        <v>16985.599999999999</v>
      </c>
      <c r="C10">
        <v>0</v>
      </c>
      <c r="D10">
        <v>310.82119999999998</v>
      </c>
      <c r="E10">
        <v>13465.01</v>
      </c>
      <c r="F10">
        <v>261.79149999999998</v>
      </c>
      <c r="G10">
        <v>0</v>
      </c>
      <c r="H10">
        <v>11351.65</v>
      </c>
      <c r="I10">
        <v>524.02250000000004</v>
      </c>
      <c r="J10">
        <v>942.9162</v>
      </c>
      <c r="K10">
        <v>19206.87</v>
      </c>
      <c r="L10">
        <v>0</v>
      </c>
      <c r="M10">
        <v>224.8843</v>
      </c>
      <c r="N10">
        <v>1372.8309999999999</v>
      </c>
      <c r="O10">
        <v>0</v>
      </c>
      <c r="P10">
        <v>0</v>
      </c>
      <c r="Q10">
        <v>2947.569</v>
      </c>
      <c r="R10">
        <v>678.98170000000005</v>
      </c>
      <c r="S10">
        <v>0</v>
      </c>
      <c r="T10">
        <v>8629.1689999999999</v>
      </c>
      <c r="U10">
        <v>499.63569999999999</v>
      </c>
      <c r="V10">
        <v>255.81899999999999</v>
      </c>
      <c r="W10">
        <v>18174.96</v>
      </c>
      <c r="X10">
        <v>525.20699999999999</v>
      </c>
      <c r="Y10">
        <v>0</v>
      </c>
      <c r="Z10">
        <v>8587.9269999999997</v>
      </c>
      <c r="AA10">
        <v>519.19849999999997</v>
      </c>
      <c r="AB10">
        <v>241.3869</v>
      </c>
      <c r="AC10">
        <v>35181.75</v>
      </c>
      <c r="AD10">
        <v>789.97239999999999</v>
      </c>
      <c r="AE10">
        <v>409.13499999999999</v>
      </c>
      <c r="AF10">
        <v>8153.2929999999997</v>
      </c>
      <c r="AG10">
        <v>272.89159999999998</v>
      </c>
      <c r="AH10">
        <v>239.1464</v>
      </c>
      <c r="AI10">
        <v>20558.419999999998</v>
      </c>
      <c r="AJ10">
        <v>264.38200000000001</v>
      </c>
      <c r="AK10">
        <v>0</v>
      </c>
      <c r="AL10">
        <v>44157.64</v>
      </c>
      <c r="AM10">
        <v>413.62439999999998</v>
      </c>
      <c r="AN10">
        <v>0</v>
      </c>
      <c r="AO10">
        <v>17404.150000000001</v>
      </c>
      <c r="AP10">
        <v>0</v>
      </c>
      <c r="AQ10">
        <v>0</v>
      </c>
      <c r="AR10">
        <v>36725.22</v>
      </c>
      <c r="AS10">
        <v>299.7201</v>
      </c>
      <c r="AT10">
        <v>284.96929999999998</v>
      </c>
      <c r="AU10">
        <v>35369.32</v>
      </c>
      <c r="AV10">
        <v>0</v>
      </c>
      <c r="AW10">
        <v>261.53429999999997</v>
      </c>
      <c r="AX10">
        <v>66000.600000000006</v>
      </c>
      <c r="AY10">
        <v>330.55439999999999</v>
      </c>
      <c r="AZ10">
        <v>455.7559</v>
      </c>
      <c r="BA10">
        <v>84693.05</v>
      </c>
      <c r="BB10">
        <v>306.77480000000003</v>
      </c>
      <c r="BC10">
        <v>407.1379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s="6" customFormat="1">
      <c r="A11" s="7" t="s">
        <v>78</v>
      </c>
      <c r="B11">
        <v>4197.2340000000004</v>
      </c>
      <c r="C11">
        <v>0</v>
      </c>
      <c r="D11">
        <v>0</v>
      </c>
      <c r="E11">
        <v>3681.9769999999999</v>
      </c>
      <c r="F11">
        <v>0</v>
      </c>
      <c r="G11">
        <v>0</v>
      </c>
      <c r="H11">
        <v>1698.2550000000001</v>
      </c>
      <c r="I11">
        <v>0</v>
      </c>
      <c r="J11">
        <v>0</v>
      </c>
      <c r="K11">
        <v>4034.4189999999999</v>
      </c>
      <c r="L11">
        <v>0</v>
      </c>
      <c r="M11">
        <v>0</v>
      </c>
      <c r="N11">
        <v>0</v>
      </c>
      <c r="O11">
        <v>0</v>
      </c>
      <c r="P11">
        <v>0</v>
      </c>
      <c r="Q11">
        <v>268.1515</v>
      </c>
      <c r="R11">
        <v>0</v>
      </c>
      <c r="S11">
        <v>0</v>
      </c>
      <c r="T11">
        <v>1616.0509999999999</v>
      </c>
      <c r="U11">
        <v>0</v>
      </c>
      <c r="V11">
        <v>0</v>
      </c>
      <c r="W11">
        <v>4170.4750000000004</v>
      </c>
      <c r="X11">
        <v>0</v>
      </c>
      <c r="Y11">
        <v>0</v>
      </c>
      <c r="Z11">
        <v>1657.0650000000001</v>
      </c>
      <c r="AA11">
        <v>0</v>
      </c>
      <c r="AB11">
        <v>0</v>
      </c>
      <c r="AC11">
        <v>7512.0739999999996</v>
      </c>
      <c r="AD11">
        <v>0</v>
      </c>
      <c r="AE11">
        <v>0</v>
      </c>
      <c r="AF11">
        <v>1086.7470000000001</v>
      </c>
      <c r="AG11">
        <v>0</v>
      </c>
      <c r="AH11">
        <v>0</v>
      </c>
      <c r="AI11">
        <v>2888.0419999999999</v>
      </c>
      <c r="AJ11">
        <v>0</v>
      </c>
      <c r="AK11">
        <v>0</v>
      </c>
      <c r="AL11">
        <v>8945.8469999999998</v>
      </c>
      <c r="AM11">
        <v>0</v>
      </c>
      <c r="AN11">
        <v>0</v>
      </c>
      <c r="AO11">
        <v>3601.3119999999999</v>
      </c>
      <c r="AP11">
        <v>0</v>
      </c>
      <c r="AQ11">
        <v>0</v>
      </c>
      <c r="AR11">
        <v>7603.5879999999997</v>
      </c>
      <c r="AS11">
        <v>0</v>
      </c>
      <c r="AT11">
        <v>0</v>
      </c>
      <c r="AU11">
        <v>10650.6</v>
      </c>
      <c r="AV11">
        <v>0</v>
      </c>
      <c r="AW11">
        <v>317.14760000000001</v>
      </c>
      <c r="AX11">
        <v>18441.16</v>
      </c>
      <c r="AY11">
        <v>254.983</v>
      </c>
      <c r="AZ11">
        <v>0</v>
      </c>
      <c r="BA11">
        <v>19376.62</v>
      </c>
      <c r="BB11">
        <v>0</v>
      </c>
      <c r="BC11">
        <v>306.38139999999999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389457.29399999999</v>
      </c>
      <c r="C25" s="23">
        <f t="shared" ref="C25:BC25" si="0">SUM(C8:C24)</f>
        <v>7503.1075000000001</v>
      </c>
      <c r="D25" s="23">
        <f t="shared" si="0"/>
        <v>7352.3062</v>
      </c>
      <c r="E25" s="23">
        <f t="shared" si="0"/>
        <v>295989.47700000001</v>
      </c>
      <c r="F25" s="23">
        <f t="shared" si="0"/>
        <v>7950.9494999999997</v>
      </c>
      <c r="G25" s="23">
        <f t="shared" si="0"/>
        <v>8321.7099999999991</v>
      </c>
      <c r="H25" s="23">
        <f t="shared" si="0"/>
        <v>229730.16500000001</v>
      </c>
      <c r="I25" s="23">
        <f t="shared" si="0"/>
        <v>11205.303499999998</v>
      </c>
      <c r="J25" s="23">
        <f t="shared" si="0"/>
        <v>6663.2658999999994</v>
      </c>
      <c r="K25" s="23">
        <f t="shared" si="0"/>
        <v>415785.78899999999</v>
      </c>
      <c r="L25" s="23">
        <f t="shared" si="0"/>
        <v>3569.2970999999998</v>
      </c>
      <c r="M25" s="23">
        <f t="shared" si="0"/>
        <v>3880.9373999999998</v>
      </c>
      <c r="N25" s="23">
        <f t="shared" si="0"/>
        <v>25100.373</v>
      </c>
      <c r="O25" s="23">
        <f t="shared" si="0"/>
        <v>7653.5243999999993</v>
      </c>
      <c r="P25" s="23">
        <f t="shared" si="0"/>
        <v>2700.6684999999998</v>
      </c>
      <c r="Q25" s="23">
        <f t="shared" si="0"/>
        <v>74413.640500000009</v>
      </c>
      <c r="R25" s="23">
        <f t="shared" si="0"/>
        <v>7787.1767</v>
      </c>
      <c r="S25" s="23">
        <f t="shared" si="0"/>
        <v>2824.4427999999998</v>
      </c>
      <c r="T25" s="23">
        <f t="shared" si="0"/>
        <v>146193.51999999999</v>
      </c>
      <c r="U25" s="23">
        <f t="shared" si="0"/>
        <v>9987.7347000000009</v>
      </c>
      <c r="V25" s="23">
        <f t="shared" si="0"/>
        <v>4159.2124000000003</v>
      </c>
      <c r="W25" s="23">
        <f t="shared" si="0"/>
        <v>348152.315</v>
      </c>
      <c r="X25" s="23">
        <f t="shared" si="0"/>
        <v>7870.192</v>
      </c>
      <c r="Y25" s="23">
        <f t="shared" si="0"/>
        <v>5070.2152000000006</v>
      </c>
      <c r="Z25" s="23">
        <f t="shared" si="0"/>
        <v>149015.82199999999</v>
      </c>
      <c r="AA25" s="23">
        <f t="shared" si="0"/>
        <v>8029.4935000000005</v>
      </c>
      <c r="AB25" s="23">
        <f t="shared" si="0"/>
        <v>4647.5680000000002</v>
      </c>
      <c r="AC25" s="23">
        <f t="shared" si="0"/>
        <v>621447.53399999999</v>
      </c>
      <c r="AD25" s="23">
        <f t="shared" si="0"/>
        <v>9845.6203999999998</v>
      </c>
      <c r="AE25" s="23">
        <f t="shared" si="0"/>
        <v>2755.2642999999998</v>
      </c>
      <c r="AF25" s="23">
        <f t="shared" si="0"/>
        <v>157260.87</v>
      </c>
      <c r="AG25" s="23">
        <f t="shared" si="0"/>
        <v>11906.384600000001</v>
      </c>
      <c r="AH25" s="23">
        <f t="shared" si="0"/>
        <v>6204.5946999999996</v>
      </c>
      <c r="AI25" s="23">
        <f t="shared" si="0"/>
        <v>331481.55199999997</v>
      </c>
      <c r="AJ25" s="23">
        <f t="shared" si="0"/>
        <v>9428.4409999999989</v>
      </c>
      <c r="AK25" s="23">
        <f t="shared" si="0"/>
        <v>4506.4043000000001</v>
      </c>
      <c r="AL25" s="23">
        <f t="shared" si="0"/>
        <v>727763.78699999989</v>
      </c>
      <c r="AM25" s="23">
        <f t="shared" si="0"/>
        <v>7755.5847999999996</v>
      </c>
      <c r="AN25" s="23">
        <f t="shared" si="0"/>
        <v>5712.8647999999994</v>
      </c>
      <c r="AO25" s="23">
        <f t="shared" si="0"/>
        <v>245915.23200000002</v>
      </c>
      <c r="AP25" s="23">
        <f t="shared" si="0"/>
        <v>4638.3559000000005</v>
      </c>
      <c r="AQ25" s="23">
        <f t="shared" si="0"/>
        <v>3611.7515000000003</v>
      </c>
      <c r="AR25" s="23">
        <f t="shared" si="0"/>
        <v>672719.83799999999</v>
      </c>
      <c r="AS25" s="23">
        <f t="shared" si="0"/>
        <v>9734.1881000000012</v>
      </c>
      <c r="AT25" s="23">
        <f t="shared" si="0"/>
        <v>6087.0414999999994</v>
      </c>
      <c r="AU25" s="23">
        <f t="shared" si="0"/>
        <v>378279.44</v>
      </c>
      <c r="AV25" s="23">
        <f t="shared" si="0"/>
        <v>3864.4172999999996</v>
      </c>
      <c r="AW25" s="23">
        <f t="shared" si="0"/>
        <v>3538.9035999999996</v>
      </c>
      <c r="AX25" s="23">
        <f t="shared" si="0"/>
        <v>760421.96000000008</v>
      </c>
      <c r="AY25" s="23">
        <f t="shared" si="0"/>
        <v>8248.9943999999996</v>
      </c>
      <c r="AZ25" s="23">
        <f t="shared" si="0"/>
        <v>4749.6284000000005</v>
      </c>
      <c r="BA25" s="23">
        <f t="shared" si="0"/>
        <v>1049291.6700000002</v>
      </c>
      <c r="BB25" s="23">
        <f t="shared" si="0"/>
        <v>4193.9762000000001</v>
      </c>
      <c r="BC25" s="23">
        <f t="shared" si="0"/>
        <v>3828.8407999999999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78.768385832660442</v>
      </c>
      <c r="D34" s="16">
        <f>(AVERAGE(B9,E9,H9)/AVERAGE(B25,E25,H25))*100</f>
        <v>15.617429196227034</v>
      </c>
      <c r="E34" s="16">
        <f>(AVERAGE(B10,E10,H10)/AVERAGE(B25,E25,H25))*100</f>
        <v>4.5676697429359177</v>
      </c>
      <c r="F34" s="16">
        <f>(AVERAGE(B11,E11,H11)/AVERAGE(B25,E25,H25))*100</f>
        <v>1.0465152281765981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21.231614167339551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78.741992143495921</v>
      </c>
      <c r="D35" s="16">
        <f>(AVERAGE(K9,N9,Q9)/AVERAGE(K25,N25,Q25))*100</f>
        <v>15.857299304903187</v>
      </c>
      <c r="E35" s="16">
        <f>(AVERAGE($K10,$N10,$Q10)/AVERAGE(K25,N25,Q25))*100</f>
        <v>4.5657440359682644</v>
      </c>
      <c r="F35" s="16">
        <f>(AVERAGE(K11,N11,Q11)/AVERAGE(K25,N25,Q25))*100</f>
        <v>0.8349645156326253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21.258007856504076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78.047470584651279</v>
      </c>
      <c r="D36" s="16">
        <f>(AVERAGE(T9,W9,Z9)/AVERAGE(T25,W25,Z25))*100</f>
        <v>15.294431822193596</v>
      </c>
      <c r="E36" s="16">
        <f>(AVERAGE(T10,W10,Z10)/AVERAGE(T25,W25,Z25))*100</f>
        <v>5.5011136605549993</v>
      </c>
      <c r="F36" s="16">
        <f>(AVERAGE(T11,W11,Z11)/AVERAGE(T25,W25,Z25))*100</f>
        <v>1.1569839326001365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21.952529415348732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78.694460824324011</v>
      </c>
      <c r="D37" s="16">
        <f>(AVERAGE(AC9,AF9,AI9)/AVERAGE(AC25,AF25,AI25))*100</f>
        <v>14.515680774182755</v>
      </c>
      <c r="E37" s="16">
        <f>(AVERAGE(AC10,AF10,AI10)/AVERAGE(AC25,AF25,AI25))*100</f>
        <v>5.7551829445662896</v>
      </c>
      <c r="F37" s="16">
        <f>(AVERAGE(AC11,AF11,AI11)/AVERAGE(AC25,AF25,AI25))*100</f>
        <v>1.0346754569269403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21.305539175675985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78.10658362234274</v>
      </c>
      <c r="D38" s="16">
        <f>(AVERAGE(AL9,AO9,AR9)/AVERAGE(AL25,AO25,AR25))*100</f>
        <v>14.699670069073671</v>
      </c>
      <c r="E38" s="16">
        <f>(AVERAGE(AL10,AO10,AR10)/AVERAGE(AL25,AO25,AR25))*100</f>
        <v>5.96981767705394</v>
      </c>
      <c r="F38" s="16">
        <f>(AVERAGE(AL11,AO11,AR11)/AVERAGE(AL25,AO25,AR25))*100</f>
        <v>1.2239286315296563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21.893416377657267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73.964356751824624</v>
      </c>
      <c r="D39" s="3">
        <f>(AVERAGE(AU9,AX9,BA9)/AVERAGE(AU25,AX25,BA25))*100</f>
        <v>15.316626208509881</v>
      </c>
      <c r="E39" s="3">
        <f>(AVERAGE(AU10,AX10,BA10)/AVERAGE(AU25,AX25,BA25))*100</f>
        <v>8.5038189814741969</v>
      </c>
      <c r="F39" s="3">
        <f>(AVERAGE(AU11,AX11,BA11)/AVERAGE(AU25,AX25,BA25))*100</f>
        <v>2.2151980581912905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26.035643248175369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0.5407857099530321</v>
      </c>
      <c r="D43" s="6">
        <f>STDEV(((B9/B25)*100),((E9/E25)*100),((H9/H25)*100))</f>
        <v>0.36914211805867841</v>
      </c>
      <c r="E43" s="6">
        <f>STDEV(((B10/B25)*100),((E10/E25)*100),((H10/H25)*100))</f>
        <v>0.29591228837347427</v>
      </c>
      <c r="F43" s="6">
        <f>STDEV(((B11/B25)*100),((E11/E25)*100),((H11/H25)*100))</f>
        <v>0.25720936976396169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0.90330551128743219</v>
      </c>
      <c r="D44" s="6">
        <f>STDEV(((K9/K25)*100),((N9/N25)*100),((Q9/Q25)*100))</f>
        <v>0.71194643777811428</v>
      </c>
      <c r="E44" s="6">
        <f>STDEV(((K10/K25)*100),((N10/N25)*100),((Q10/Q25)*100))</f>
        <v>0.75617786567646872</v>
      </c>
      <c r="F44" s="6">
        <f>STDEV(((K11/K25)*100),((N11/N25)*100),((Q11/Q25)*100))</f>
        <v>0.49047757808778591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0.52681214242572327</v>
      </c>
      <c r="D45" s="6">
        <f>STDEV(((T9/T25)*100),((W9/W25)*100),((Z9/Z25)*100))</f>
        <v>0.45735599913271152</v>
      </c>
      <c r="E45" s="6">
        <f>STDEV(((T10/T25)*100),((W10/W25)*100),((Z10/Z25)*100))</f>
        <v>0.36039579626759749</v>
      </c>
      <c r="F45" s="6">
        <f>STDEV(((T11/T25)*100),((W11/W25)*100),((Z11/Z25)*100))</f>
        <v>5.1590733700026453E-2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1.0855808555586788</v>
      </c>
      <c r="D46" s="6">
        <f>STDEV(((AC9/AC25)*100),((AF9/AF25)*100),((AI9/AI25)*100))</f>
        <v>1.716830328064042</v>
      </c>
      <c r="E46" s="6">
        <f>STDEV(((AC10/AC25)*100),((AF10/AF25)*100),((AI10/AI25)*100))</f>
        <v>0.50904294268987482</v>
      </c>
      <c r="F46" s="6">
        <f>STDEV(((AC11/AC25)*100),((AF11/AF25)*100),((AI11/AI25)*100))</f>
        <v>0.26283216439765777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0.84029843888842837</v>
      </c>
      <c r="D47" s="6">
        <f>STDEV(((AL9/AL25)*100),((AO9/AO25)*100),((AR9/AR25)*100))</f>
        <v>0.18030807384329334</v>
      </c>
      <c r="E47" s="6">
        <f>STDEV(((AL10/AL25)*100),((AO10/AO25)*100),((AR10/AR25)*100))</f>
        <v>0.81729487962886249</v>
      </c>
      <c r="F47" s="6">
        <f>STDEV(((AL11/AL25)*100),((AO11/AO25)*100),((AR11/AR25)*100))</f>
        <v>0.17165739726159066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0.79775338725653544</v>
      </c>
      <c r="D48" s="6">
        <f>STDEV(((AU9/AU25)*100),((AX9/AX25)*100),((BA9/BA25)*100))</f>
        <v>1.7853523557496189</v>
      </c>
      <c r="E48" s="6">
        <f>STDEV(((AU10/AU25)*100),((AX10/AX25)*100),((BA10/BA25)*100))</f>
        <v>0.63955557045733458</v>
      </c>
      <c r="F48" s="6">
        <f>STDEV(((AU11/AU25)*100),((AX11/AX25)*100),((BA11/BA25)*100))</f>
        <v>0.48748234448563832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0.56306030258175122</v>
      </c>
      <c r="C51" s="3">
        <f>(AVERAGE(T25,W25,Z25)/AVERAGE(B25,E25,H25))</f>
        <v>0.7029915546298251</v>
      </c>
      <c r="D51" s="3">
        <f>(AVERAGE(AC25,AF25,AI25)/AVERAGE(B25,E25,H25))</f>
        <v>1.213087778252314</v>
      </c>
      <c r="E51" s="3">
        <f>(AVERAGE(AL25,AO25,AR25)/AVERAGE(B25,E25,H25))</f>
        <v>1.7989951366082064</v>
      </c>
      <c r="F51" s="3">
        <f>(AVERAGE(AU25,AX25,BA25)/AVERAGE(B25,E25,H25))</f>
        <v>2.3907869439576879</v>
      </c>
    </row>
    <row r="52" spans="1:22">
      <c r="A52" s="3" t="s">
        <v>4</v>
      </c>
      <c r="B52" s="3">
        <f>STDEV((K25/B25),(N25/E25),(Q25/H25))</f>
        <v>0.51253345088325863</v>
      </c>
      <c r="C52" s="3">
        <f>STDEV((T25/B25),(W25/E25),(Z25/H25))</f>
        <v>0.40710065699558828</v>
      </c>
      <c r="D52" s="3">
        <f>STDEV((AC25/B25),(AF25/E25),(AI25/H25))</f>
        <v>0.57550762163603231</v>
      </c>
      <c r="E52" s="3">
        <f>STDEV((AL25/B25),(AO25/E25),(AR25/H25))</f>
        <v>1.0487589393032593</v>
      </c>
      <c r="F52" s="3">
        <f>STDEV((AU25/B25),(AX25/E25),(BA25/H25))</f>
        <v>1.801814083366994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82.322203490215003</v>
      </c>
      <c r="D57" s="16">
        <f>(AVERAGE(C9,F9,I9)/AVERAGE(C25,F25,I25))*100</f>
        <v>14.730186419888055</v>
      </c>
      <c r="E57" s="16">
        <f>(AVERAGE(C10,F10,I10)/AVERAGE(C25,F25,I25))*100</f>
        <v>2.9476100898969433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17.677796509784997</v>
      </c>
    </row>
    <row r="58" spans="1:22">
      <c r="B58" s="3">
        <v>5</v>
      </c>
      <c r="C58" s="16">
        <f>(AVERAGE(L8,O8,R8)/AVERAGE(L25,O25,R25))*100</f>
        <v>86.449713603865575</v>
      </c>
      <c r="D58" s="16">
        <f>(AVERAGE(L9,O9,R9)/AVERAGE(L25,O25,R25))*100</f>
        <v>9.9785780095444743</v>
      </c>
      <c r="E58" s="16">
        <f>(AVERAGE(L10,O10,R10)/AVERAGE(L25,O25,R25))*100</f>
        <v>3.5717083865899584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13.550286396134432</v>
      </c>
    </row>
    <row r="59" spans="1:22">
      <c r="B59" s="3">
        <v>15</v>
      </c>
      <c r="C59" s="16">
        <f>(AVERAGE(U8,X8,AA8)/AVERAGE(U25,X25,AA25))*100</f>
        <v>82.909466583309836</v>
      </c>
      <c r="D59" s="16">
        <f>(AVERAGE(U9,X9,AA9)/AVERAGE(U25,X25,AA25))*100</f>
        <v>11.126087411367472</v>
      </c>
      <c r="E59" s="16">
        <f>(AVERAGE(U10,X10,AA10)/AVERAGE(U25,X25,AA25))*100</f>
        <v>5.9644460053226922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17.090533416690164</v>
      </c>
    </row>
    <row r="60" spans="1:22">
      <c r="B60" s="3">
        <v>30</v>
      </c>
      <c r="C60" s="16">
        <f>(AVERAGE(AD8,AG8,AJ8)/AVERAGE(AD25,AG25,AJ25))*100</f>
        <v>84.870671830672336</v>
      </c>
      <c r="D60" s="16">
        <f>(AVERAGE(AD9,AG9,AJ9)/AVERAGE(AD25,AG25,AJ25))*100</f>
        <v>10.872666798929046</v>
      </c>
      <c r="E60" s="16">
        <f>(AVERAGE(AD10,AG10,AJ10)/AVERAGE(AD25,AG25,AJ25))*100</f>
        <v>4.2566613703986151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15.12932816932766</v>
      </c>
    </row>
    <row r="61" spans="1:22">
      <c r="B61" s="3">
        <v>60</v>
      </c>
      <c r="C61" s="16">
        <f>(AVERAGE(AM8,AP8,AS8)/AVERAGE(AM25,AP25,AS25))*100</f>
        <v>88.45283836200376</v>
      </c>
      <c r="D61" s="16">
        <f>(AVERAGE(AM9,AP9,AS9)/AVERAGE(AM25,AP25,AS25))*100</f>
        <v>8.3234615843342343</v>
      </c>
      <c r="E61" s="16">
        <f>(AVERAGE(AM10,AP10,AS10)/AVERAGE(AM25,AP25,AS25))*100</f>
        <v>3.2237000536620153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11.547161637996251</v>
      </c>
    </row>
    <row r="62" spans="1:22">
      <c r="B62" s="3">
        <v>120</v>
      </c>
      <c r="C62" s="3">
        <f>(AVERAGE(AV8,AY8,BB8)/AVERAGE(AV25,AY25,BB25))*100</f>
        <v>79.50373217037415</v>
      </c>
      <c r="D62" s="3">
        <f>(AVERAGE(AV9,AY9,BB9)/AVERAGE(AV25,AY25,BB25))*100</f>
        <v>15.024439934981865</v>
      </c>
      <c r="E62" s="3">
        <f>(AVERAGE(AV10,AY10,BB10)/AVERAGE(AV25,AY25,BB25))*100</f>
        <v>3.9082237076116901</v>
      </c>
      <c r="F62" s="3">
        <f>(AVERAGE(AV11,AY11,BB11)/AVERAGE(AV25,AY25,BB25))*100</f>
        <v>1.5636041870323085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20.496267829625864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4.8695719998199483</v>
      </c>
      <c r="D65" s="6">
        <f>STDEV(((C9/C25)*100),((F9/F25)*100),((I9/I25)*100))</f>
        <v>2.4764680430430026</v>
      </c>
      <c r="E65" s="6">
        <f>STDEV(((C10/C25)*100),((F10/F25)*100),((I10/I25)*100))</f>
        <v>2.4023140620669539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8.6382507381594245</v>
      </c>
      <c r="D66" s="3">
        <f>STDEV(((L9/L25)*100),((O9/O25)*100),((R9/R25)*100))</f>
        <v>3.6808429277566459</v>
      </c>
      <c r="E66" s="6">
        <f>STDEV(((L10/L25)*100),((O10/O25)*100),((R10/R25)*100))</f>
        <v>5.0340486979039483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1.7807724658800188</v>
      </c>
      <c r="D67" s="3">
        <f>STDEV(((U9/U25)*100),((X9/X25)*100),((AA9/AA25)*100))</f>
        <v>1.7974965993729706</v>
      </c>
      <c r="E67" s="6">
        <f>STDEV(((U10/U25)*100),((X10/X25)*100),((AA10/AA25)*100))</f>
        <v>0.91077289674370965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1.7425736256513005</v>
      </c>
      <c r="D68" s="3">
        <f>STDEV(((AD9/AD25)*100),((AG9/AG25)*100),((AJ9/AJ25)*100))</f>
        <v>4.8329496981165532</v>
      </c>
      <c r="E68" s="6">
        <f>STDEV(((AD10/AD25)*100),((AG10/AG25)*100),((AJ10/AJ25)*100))</f>
        <v>3.1716679558697405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3.7701873438256341</v>
      </c>
      <c r="D69" s="3">
        <f>STDEV(((AM9/AM25)*100),((AP9/AP25)*100),((AS9/AS25)*100))</f>
        <v>3.2506892051158873</v>
      </c>
      <c r="E69" s="6">
        <f>STDEV(((AM10/AM25)*100),((AP10/AP25)*100),((AS10/AS25)*100))</f>
        <v>2.6772327490347734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5.3043385171015363</v>
      </c>
      <c r="D70" s="3">
        <f>STDEV(((AV9/AV25)*100),((AY9/AY25)*100),((BB9/BB25)*100))</f>
        <v>8.9019231975751456</v>
      </c>
      <c r="E70" s="6">
        <f>STDEV(((AV10/AV25)*100),((AY10/AY25)*100),((BB10/BB25)*100))</f>
        <v>3.6629008201056679</v>
      </c>
      <c r="F70" s="6">
        <f>STDEV(((AV11/AV25)*100),((AY11/AY25)*100),((BB11/BB25)*100))</f>
        <v>1.7846357574055132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0.71307030039223929</v>
      </c>
      <c r="C73" s="3">
        <f>(AVERAGE(U25,X25,AA25)/AVERAGE(C25,F25,I25))</f>
        <v>0.97104430543260789</v>
      </c>
      <c r="D73" s="3">
        <f>(AVERAGE(AD25,AG25,AJ25)/AVERAGE(C25,F25,I25))</f>
        <v>1.1695871699548082</v>
      </c>
      <c r="E73" s="21">
        <f>AVERAGE(AM25,AP25,AS25)/AVERAGE(C25,F25,I25)</f>
        <v>0.83003224327155189</v>
      </c>
      <c r="F73" s="3">
        <f>(AVERAGE(AV25,AY25,BB25)/AVERAGE(C25,F25,I25))</f>
        <v>0.61169463911184208</v>
      </c>
    </row>
    <row r="74" spans="1:22">
      <c r="A74" s="3" t="s">
        <v>4</v>
      </c>
      <c r="B74" s="3">
        <f>STDEV((L25/C25),(O25/F25),(R25/I25))</f>
        <v>0.24384215616061086</v>
      </c>
      <c r="C74" s="3">
        <f>STDEV((U25/C25),(X25/F25),(AA25/I25))</f>
        <v>0.30791043912147087</v>
      </c>
      <c r="D74" s="3">
        <f>STDEV((AD25/C25),(AG25/F25),(AJ25/I25))</f>
        <v>0.33822201384167389</v>
      </c>
      <c r="E74" s="3">
        <f>STDEV((AM25/C25),(AP25/F25),(AS25/I25))</f>
        <v>0.22780638916490822</v>
      </c>
      <c r="F74" s="3">
        <f>STDEV((AV25/C25),(AY25/F25),(BB25/I25))</f>
        <v>0.34942678210789335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79.091439687731764</v>
      </c>
      <c r="D79" s="16">
        <f>(AVERAGE(D9,G9,J9)/AVERAGE(D25,G25,J25))*100</f>
        <v>15.295803154135751</v>
      </c>
      <c r="E79" s="16">
        <f>(AVERAGE(D10,G10,J10)/AVERAGE(D25,G25,J25))*100</f>
        <v>5.612757158132502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20.908560312268254</v>
      </c>
    </row>
    <row r="80" spans="1:22">
      <c r="B80" s="3">
        <v>5</v>
      </c>
      <c r="C80" s="16">
        <f>(AVERAGE(M8,P8,S8)/AVERAGE(M25,P25,S25))*100</f>
        <v>88.672898323394804</v>
      </c>
      <c r="D80" s="16">
        <f>(AVERAGE(M9,P9,S9)/AVERAGE(M25,P25,S25))*100</f>
        <v>8.9362539660250757</v>
      </c>
      <c r="E80" s="16">
        <f>(AVERAGE(M10,P10,S10)/AVERAGE(M25,P25,S25))*100</f>
        <v>2.390847710580108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11.327101676605183</v>
      </c>
    </row>
    <row r="81" spans="1:22">
      <c r="B81" s="3">
        <v>15</v>
      </c>
      <c r="C81" s="16">
        <f>(AVERAGE(V8,Y8,AB8)/AVERAGE(V25,Y25,AB25))*100</f>
        <v>83.477211738829112</v>
      </c>
      <c r="D81" s="16">
        <f>(AVERAGE(V9,Y9,AB9)/AVERAGE(V25,Y25,AB25))*100</f>
        <v>12.939837640360711</v>
      </c>
      <c r="E81" s="16">
        <f>(AVERAGE(V10,Y10,AB10)/AVERAGE(V25,Y25,AB25))*100</f>
        <v>3.5829506208101698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16.522788261170881</v>
      </c>
    </row>
    <row r="82" spans="1:22">
      <c r="B82" s="3">
        <v>30</v>
      </c>
      <c r="C82" s="16">
        <f>(AVERAGE(AE8,AH8,AK8)/AVERAGE(AE25,AH25,AK25))*100</f>
        <v>88.034518083424089</v>
      </c>
      <c r="D82" s="16">
        <f>(AVERAGE(AE9,AH9,AK9)/AVERAGE(AE25,AH25,AK25))*100</f>
        <v>7.1513669274534379</v>
      </c>
      <c r="E82" s="16">
        <f>(AVERAGE(AE10,AH10,AK10)/AVERAGE(AE25,AH25,AK25))*100</f>
        <v>4.8141149891224835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11.965481916575921</v>
      </c>
    </row>
    <row r="83" spans="1:22">
      <c r="B83" s="3">
        <v>60</v>
      </c>
      <c r="C83" s="16">
        <f>(AVERAGE(AN8,AQ8,AT8)/AVERAGE(AN25,AQ25,AT25))*100</f>
        <v>89.821290997000986</v>
      </c>
      <c r="D83" s="16">
        <f>(AVERAGE(AN9,AQ9,AT9)/AVERAGE(AN25,AQ25,AT25))*100</f>
        <v>8.3296587340526091</v>
      </c>
      <c r="E83" s="16">
        <f>(AVERAGE(AN10,AQ10,AT10)/AVERAGE(AN25,AQ25,AT25))*100</f>
        <v>1.8490502689464074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10.178709002999017</v>
      </c>
    </row>
    <row r="84" spans="1:22">
      <c r="B84" s="3">
        <v>120</v>
      </c>
      <c r="C84" s="3">
        <f>(AVERAGE(AW8,AZ8,BC8)/AVERAGE(AW25,AZ25,BC25))*100</f>
        <v>77.454702062149977</v>
      </c>
      <c r="D84" s="3">
        <f>(AVERAGE(AW9,AZ9,BC9)/AVERAGE(AW25,AZ25,BC25))*100</f>
        <v>8.1200827624945244</v>
      </c>
      <c r="E84" s="3">
        <f>(AVERAGE(AW10,AZ10,BC10)/AVERAGE(AW25,AZ25,BC25))*100</f>
        <v>9.2794710417756558</v>
      </c>
      <c r="F84" s="3">
        <f>(AVERAGE(AW11,AZ11,BC11)/AVERAGE(AW25,AZ25,BC25))*100</f>
        <v>5.1457441335798473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22.545297937850027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3.6386923322345428</v>
      </c>
      <c r="D87" s="3">
        <f>STDEV(((D9/D25)*100),((G9/G25)*100),((J9/J25)*100))</f>
        <v>6.3659777182266453</v>
      </c>
      <c r="E87" s="3">
        <f>STDEV(((D10/D25)*100),((G10/G25)*100),((J10/J25)*100))</f>
        <v>7.2640230014360716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4.1275884368637472</v>
      </c>
      <c r="D88" s="3">
        <f>STDEV(((M9/M25)*100),((P9/P25)*100),((S9/S25)*100))</f>
        <v>2.1377236819347742</v>
      </c>
      <c r="E88" s="3">
        <f>STDEV(((M10/M25)*100),((P10/P25)*100),((S10/S25)*100))</f>
        <v>3.3455064526812661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3.2564682823757933</v>
      </c>
      <c r="D89" s="3">
        <f>STDEV(((V9/V25)*100),((Y9/Y25)*100),((AB9/AB25)*100))</f>
        <v>3.8212070284837263</v>
      </c>
      <c r="E89" s="3">
        <f>STDEV(((V10/V25)*100),((Y10/Y25)*100),((AB10/AB25)*100))</f>
        <v>3.3096331433316242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9.2160318941181352</v>
      </c>
      <c r="D90" s="3">
        <f>STDEV(((AE9/AE25)*100),((AH9/AH25)*100),((AK9/AK25)*100))</f>
        <v>1.908224418839314</v>
      </c>
      <c r="E90" s="3">
        <f>STDEV(((AE10/AE25)*100),((AH10/AH25)*100),((AK10/AK25)*100))</f>
        <v>7.7054323143942884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1.0295645644369031</v>
      </c>
      <c r="D91" s="3">
        <f>STDEV(((AN9/AN25)*100),((AQ9/AQ25)*100),((AT9/AT25)*100))</f>
        <v>2.7455403645690524</v>
      </c>
      <c r="E91" s="3">
        <f>STDEV(((AN10/AN25)*100),((AQ10/AQ25)*100),((AT10/AT25)*100))</f>
        <v>2.7029075137039764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4.4237601230924843</v>
      </c>
      <c r="D92" s="3">
        <f>STDEV(((AW9/AW25)*100),((AZ9/AZ25)*100),((BC9/BC25)*100))</f>
        <v>1.2245201036477928</v>
      </c>
      <c r="E92" s="3">
        <f>STDEV(((AW10/AW25)*100),((AZ10/AZ25)*100),((BC10/BC25)*100))</f>
        <v>1.6562474827235638</v>
      </c>
      <c r="F92" s="3">
        <f>STDEV(((AW11/AW25)*100),((AZ11/AZ25)*100),((BC11/BC25)*100))</f>
        <v>4.9204528402115058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0.42109190625299936</v>
      </c>
      <c r="C95" s="3">
        <f>(AVERAGE(V25,Y25,AB25)/AVERAGE(D25,G25,J25))</f>
        <v>0.62124816877340705</v>
      </c>
      <c r="D95" s="3">
        <f>(AVERAGE(AE25,AH25,AK25)/AVERAGE(D25,G25,J25))</f>
        <v>0.60286042141178864</v>
      </c>
      <c r="E95" s="3">
        <f>(AVERAGE(AN25,AQ25,AT25)/AVERAGE(D25,G25,J25))</f>
        <v>0.68995223908641956</v>
      </c>
      <c r="F95" s="21">
        <f>AVERAGE(AW25,AZ25,BC25)/AVERAGE(D25,G25,J25)</f>
        <v>0.54247301644634738</v>
      </c>
    </row>
    <row r="96" spans="1:22">
      <c r="A96" s="3" t="s">
        <v>4</v>
      </c>
      <c r="B96" s="3">
        <f>STDEV((M25/D25),(P25/G25),(S25/J25))</f>
        <v>0.10166884618001144</v>
      </c>
      <c r="C96" s="3">
        <f>STDEV((V25/D25),(Y25/G25),(AB25/J25))</f>
        <v>6.7142937294600039E-2</v>
      </c>
      <c r="D96" s="3">
        <f>STDEV((AE25/D25),(AH25/G25),(AK25/J25))</f>
        <v>0.19717245656954394</v>
      </c>
      <c r="E96" s="3">
        <f>STDEV((AN25/D25),(AQ25/G25),(AT25/J25))</f>
        <v>0.24705269826651463</v>
      </c>
      <c r="F96" s="3">
        <f>STDEV((AW25/D25),(AZ25/G25),(BC25/J25))</f>
        <v>5.2778069889121301E-2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topLeftCell="B1" zoomScale="50" zoomScaleNormal="50" zoomScalePageLayoutView="50" workbookViewId="0">
      <pane ySplit="5" topLeftCell="A26" activePane="bottomLeft" state="frozen"/>
      <selection pane="bottomLeft" activeCell="B8" sqref="B8:BI9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26281.13</v>
      </c>
      <c r="C8">
        <v>395.11500000000001</v>
      </c>
      <c r="D8">
        <v>193.2492</v>
      </c>
      <c r="E8">
        <v>19189.79</v>
      </c>
      <c r="F8">
        <v>349.83260000000001</v>
      </c>
      <c r="G8">
        <v>269.77480000000003</v>
      </c>
      <c r="H8">
        <v>31880.73</v>
      </c>
      <c r="I8">
        <v>297.30399999999997</v>
      </c>
      <c r="J8">
        <v>292.40570000000002</v>
      </c>
      <c r="K8">
        <v>25392.27</v>
      </c>
      <c r="L8">
        <v>277.47710000000001</v>
      </c>
      <c r="M8">
        <v>0</v>
      </c>
      <c r="N8">
        <v>362.24400000000003</v>
      </c>
      <c r="O8">
        <v>244.86109999999999</v>
      </c>
      <c r="P8">
        <v>296.71820000000002</v>
      </c>
      <c r="Q8">
        <v>794.93240000000003</v>
      </c>
      <c r="R8">
        <v>0</v>
      </c>
      <c r="S8">
        <v>239.00899999999999</v>
      </c>
      <c r="T8">
        <v>63980.62</v>
      </c>
      <c r="U8">
        <v>273.0591</v>
      </c>
      <c r="V8">
        <v>241.47120000000001</v>
      </c>
      <c r="W8">
        <v>65528.11</v>
      </c>
      <c r="X8">
        <v>245.7988</v>
      </c>
      <c r="Y8">
        <v>454.29050000000001</v>
      </c>
      <c r="Z8">
        <v>1690.3889999999999</v>
      </c>
      <c r="AA8">
        <v>297.18740000000003</v>
      </c>
      <c r="AB8">
        <v>703.22310000000004</v>
      </c>
      <c r="AC8">
        <v>39147.53</v>
      </c>
      <c r="AD8">
        <v>240.7491</v>
      </c>
      <c r="AE8">
        <v>355.69369999999998</v>
      </c>
      <c r="AF8">
        <v>25192</v>
      </c>
      <c r="AG8">
        <v>387.03969999999998</v>
      </c>
      <c r="AH8">
        <v>0</v>
      </c>
      <c r="AI8">
        <v>3849.239</v>
      </c>
      <c r="AJ8">
        <v>339.26569999999998</v>
      </c>
      <c r="AK8">
        <v>282.63720000000001</v>
      </c>
      <c r="AL8">
        <v>4827.1329999999998</v>
      </c>
      <c r="AM8">
        <v>307.77530000000002</v>
      </c>
      <c r="AN8">
        <v>220.47880000000001</v>
      </c>
      <c r="AO8">
        <v>7263.09</v>
      </c>
      <c r="AP8">
        <v>291.50880000000001</v>
      </c>
      <c r="AQ8">
        <v>0</v>
      </c>
      <c r="AR8">
        <v>276.77679999999998</v>
      </c>
      <c r="AS8">
        <v>268.5496</v>
      </c>
      <c r="AT8">
        <v>267.15069999999997</v>
      </c>
      <c r="AU8">
        <v>281.03250000000003</v>
      </c>
      <c r="AV8">
        <v>221.35489999999999</v>
      </c>
      <c r="AW8">
        <v>247.4213</v>
      </c>
      <c r="AX8">
        <v>24842.26</v>
      </c>
      <c r="AY8">
        <v>352.37479999999999</v>
      </c>
      <c r="AZ8">
        <v>0</v>
      </c>
      <c r="BA8">
        <v>31747.87</v>
      </c>
      <c r="BB8">
        <v>351.32929999999999</v>
      </c>
      <c r="BC8">
        <v>268.57389999999998</v>
      </c>
      <c r="BD8">
        <v>258.94720000000001</v>
      </c>
      <c r="BE8">
        <v>0</v>
      </c>
      <c r="BF8">
        <v>0</v>
      </c>
      <c r="BG8">
        <v>262.84739999999999</v>
      </c>
      <c r="BH8">
        <v>247.5282</v>
      </c>
      <c r="BI8">
        <v>206.75110000000001</v>
      </c>
    </row>
    <row r="9" spans="1:61" s="6" customFormat="1">
      <c r="A9" s="7" t="s">
        <v>76</v>
      </c>
      <c r="B9">
        <v>4001.03</v>
      </c>
      <c r="C9">
        <v>5551.5309999999999</v>
      </c>
      <c r="D9">
        <v>9600.3369999999995</v>
      </c>
      <c r="E9">
        <v>7111.8450000000003</v>
      </c>
      <c r="F9">
        <v>7875.17</v>
      </c>
      <c r="G9">
        <v>10613.33</v>
      </c>
      <c r="H9">
        <v>3720.2060000000001</v>
      </c>
      <c r="I9">
        <v>6462.4359999999997</v>
      </c>
      <c r="J9">
        <v>10165.82</v>
      </c>
      <c r="K9">
        <v>3641.9580000000001</v>
      </c>
      <c r="L9">
        <v>5948.9579999999996</v>
      </c>
      <c r="M9">
        <v>8930.0730000000003</v>
      </c>
      <c r="N9">
        <v>3062.2860000000001</v>
      </c>
      <c r="O9">
        <v>5617.0010000000002</v>
      </c>
      <c r="P9">
        <v>8542.5419999999995</v>
      </c>
      <c r="Q9">
        <v>4382.9059999999999</v>
      </c>
      <c r="R9">
        <v>5136.348</v>
      </c>
      <c r="S9">
        <v>7066.5569999999998</v>
      </c>
      <c r="T9">
        <v>1940.546</v>
      </c>
      <c r="U9">
        <v>5972.0060000000003</v>
      </c>
      <c r="V9">
        <v>7546.0630000000001</v>
      </c>
      <c r="W9">
        <v>3833.4160000000002</v>
      </c>
      <c r="X9">
        <v>5707.7150000000001</v>
      </c>
      <c r="Y9">
        <v>7234.7250000000004</v>
      </c>
      <c r="Z9">
        <v>2290.607</v>
      </c>
      <c r="AA9">
        <v>6415.1880000000001</v>
      </c>
      <c r="AB9">
        <v>12463.43</v>
      </c>
      <c r="AC9">
        <v>3076.076</v>
      </c>
      <c r="AD9">
        <v>7745.33</v>
      </c>
      <c r="AE9">
        <v>11304.66</v>
      </c>
      <c r="AF9">
        <v>2298.0740000000001</v>
      </c>
      <c r="AG9">
        <v>9083.7369999999992</v>
      </c>
      <c r="AH9">
        <v>9146.5709999999999</v>
      </c>
      <c r="AI9">
        <v>2759.05</v>
      </c>
      <c r="AJ9">
        <v>7471.8370000000004</v>
      </c>
      <c r="AK9">
        <v>9872.268</v>
      </c>
      <c r="AL9">
        <v>3724.0479999999998</v>
      </c>
      <c r="AM9">
        <v>6365.4340000000002</v>
      </c>
      <c r="AN9">
        <v>10075.459999999999</v>
      </c>
      <c r="AO9">
        <v>3131.4380000000001</v>
      </c>
      <c r="AP9">
        <v>5405.8220000000001</v>
      </c>
      <c r="AQ9">
        <v>10781.52</v>
      </c>
      <c r="AR9">
        <v>3282.6579999999999</v>
      </c>
      <c r="AS9">
        <v>8558.6939999999995</v>
      </c>
      <c r="AT9">
        <v>9843.241</v>
      </c>
      <c r="AU9">
        <v>1723.5419999999999</v>
      </c>
      <c r="AV9">
        <v>7857.1239999999998</v>
      </c>
      <c r="AW9">
        <v>9851.1939999999995</v>
      </c>
      <c r="AX9">
        <v>5259.7579999999998</v>
      </c>
      <c r="AY9">
        <v>6655.7790000000005</v>
      </c>
      <c r="AZ9">
        <v>12504.8</v>
      </c>
      <c r="BA9">
        <v>2623.556</v>
      </c>
      <c r="BB9">
        <v>5709.1679999999997</v>
      </c>
      <c r="BC9">
        <v>12976</v>
      </c>
      <c r="BD9">
        <v>0</v>
      </c>
      <c r="BE9">
        <v>0</v>
      </c>
      <c r="BF9">
        <v>243.85640000000001</v>
      </c>
      <c r="BG9">
        <v>0</v>
      </c>
      <c r="BH9">
        <v>204.83879999999999</v>
      </c>
      <c r="BI9">
        <v>277.66309999999999</v>
      </c>
    </row>
    <row r="10" spans="1:61" s="6" customFormat="1">
      <c r="A10" s="7" t="s">
        <v>77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3"/>
      <c r="BE10" s="3"/>
      <c r="BF10" s="3"/>
      <c r="BG10" s="3"/>
      <c r="BH10" s="3"/>
      <c r="BI10" s="3"/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30282.16</v>
      </c>
      <c r="C25" s="23">
        <f t="shared" ref="C25:BC25" si="0">SUM(C8:C24)</f>
        <v>5946.6459999999997</v>
      </c>
      <c r="D25" s="23">
        <f t="shared" si="0"/>
        <v>9793.5861999999997</v>
      </c>
      <c r="E25" s="23">
        <f t="shared" si="0"/>
        <v>26301.635000000002</v>
      </c>
      <c r="F25" s="23">
        <f t="shared" si="0"/>
        <v>8225.0025999999998</v>
      </c>
      <c r="G25" s="23">
        <f t="shared" si="0"/>
        <v>10883.104799999999</v>
      </c>
      <c r="H25" s="23">
        <f t="shared" si="0"/>
        <v>35600.936000000002</v>
      </c>
      <c r="I25" s="23">
        <f t="shared" si="0"/>
        <v>6759.74</v>
      </c>
      <c r="J25" s="23">
        <f t="shared" si="0"/>
        <v>10458.225699999999</v>
      </c>
      <c r="K25" s="23">
        <f t="shared" si="0"/>
        <v>29034.227999999999</v>
      </c>
      <c r="L25" s="23">
        <f t="shared" si="0"/>
        <v>6226.4350999999997</v>
      </c>
      <c r="M25" s="23">
        <f t="shared" si="0"/>
        <v>8930.0730000000003</v>
      </c>
      <c r="N25" s="23">
        <f t="shared" si="0"/>
        <v>3424.53</v>
      </c>
      <c r="O25" s="23">
        <f t="shared" si="0"/>
        <v>5861.8621000000003</v>
      </c>
      <c r="P25" s="23">
        <f t="shared" si="0"/>
        <v>8839.2601999999988</v>
      </c>
      <c r="Q25" s="23">
        <f t="shared" si="0"/>
        <v>5177.8383999999996</v>
      </c>
      <c r="R25" s="23">
        <f t="shared" si="0"/>
        <v>5136.348</v>
      </c>
      <c r="S25" s="23">
        <f t="shared" si="0"/>
        <v>7305.5659999999998</v>
      </c>
      <c r="T25" s="23">
        <f t="shared" si="0"/>
        <v>65921.165999999997</v>
      </c>
      <c r="U25" s="23">
        <f t="shared" si="0"/>
        <v>6245.0651000000007</v>
      </c>
      <c r="V25" s="23">
        <f t="shared" si="0"/>
        <v>7787.5342000000001</v>
      </c>
      <c r="W25" s="23">
        <f t="shared" si="0"/>
        <v>69361.525999999998</v>
      </c>
      <c r="X25" s="23">
        <f t="shared" si="0"/>
        <v>5953.5137999999997</v>
      </c>
      <c r="Y25" s="23">
        <f t="shared" si="0"/>
        <v>7689.0155000000004</v>
      </c>
      <c r="Z25" s="23">
        <f t="shared" si="0"/>
        <v>3980.9960000000001</v>
      </c>
      <c r="AA25" s="23">
        <f t="shared" si="0"/>
        <v>6712.3753999999999</v>
      </c>
      <c r="AB25" s="23">
        <f t="shared" si="0"/>
        <v>13166.6531</v>
      </c>
      <c r="AC25" s="23">
        <f t="shared" si="0"/>
        <v>42223.606</v>
      </c>
      <c r="AD25" s="23">
        <f t="shared" si="0"/>
        <v>7986.0790999999999</v>
      </c>
      <c r="AE25" s="23">
        <f t="shared" si="0"/>
        <v>11660.3537</v>
      </c>
      <c r="AF25" s="23">
        <f t="shared" si="0"/>
        <v>27490.074000000001</v>
      </c>
      <c r="AG25" s="23">
        <f t="shared" si="0"/>
        <v>9470.7766999999985</v>
      </c>
      <c r="AH25" s="23">
        <f t="shared" si="0"/>
        <v>9146.5709999999999</v>
      </c>
      <c r="AI25" s="23">
        <f t="shared" si="0"/>
        <v>6608.2890000000007</v>
      </c>
      <c r="AJ25" s="23">
        <f t="shared" si="0"/>
        <v>7811.1027000000004</v>
      </c>
      <c r="AK25" s="23">
        <f t="shared" si="0"/>
        <v>10154.905199999999</v>
      </c>
      <c r="AL25" s="23">
        <f t="shared" si="0"/>
        <v>8551.1810000000005</v>
      </c>
      <c r="AM25" s="23">
        <f t="shared" si="0"/>
        <v>6673.2093000000004</v>
      </c>
      <c r="AN25" s="23">
        <f t="shared" si="0"/>
        <v>10295.9388</v>
      </c>
      <c r="AO25" s="23">
        <f t="shared" si="0"/>
        <v>10394.528</v>
      </c>
      <c r="AP25" s="23">
        <f t="shared" si="0"/>
        <v>5697.3307999999997</v>
      </c>
      <c r="AQ25" s="23">
        <f t="shared" si="0"/>
        <v>10781.52</v>
      </c>
      <c r="AR25" s="23">
        <f t="shared" si="0"/>
        <v>3559.4348</v>
      </c>
      <c r="AS25" s="23">
        <f t="shared" si="0"/>
        <v>8827.2435999999998</v>
      </c>
      <c r="AT25" s="23">
        <f t="shared" si="0"/>
        <v>10110.3917</v>
      </c>
      <c r="AU25" s="23">
        <f t="shared" si="0"/>
        <v>2004.5744999999999</v>
      </c>
      <c r="AV25" s="23">
        <f t="shared" si="0"/>
        <v>8078.4789000000001</v>
      </c>
      <c r="AW25" s="23">
        <f t="shared" si="0"/>
        <v>10098.615299999999</v>
      </c>
      <c r="AX25" s="23">
        <f t="shared" si="0"/>
        <v>30102.017999999996</v>
      </c>
      <c r="AY25" s="23">
        <f t="shared" si="0"/>
        <v>7008.1538</v>
      </c>
      <c r="AZ25" s="23">
        <f t="shared" si="0"/>
        <v>12504.8</v>
      </c>
      <c r="BA25" s="23">
        <f t="shared" si="0"/>
        <v>34371.425999999999</v>
      </c>
      <c r="BB25" s="23">
        <f t="shared" si="0"/>
        <v>6060.4973</v>
      </c>
      <c r="BC25" s="23">
        <f t="shared" si="0"/>
        <v>13244.573899999999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83.909394930056251</v>
      </c>
      <c r="D34" s="16">
        <f>(AVERAGE(B9,E9,H9)/AVERAGE(B25,E25,H25))*100</f>
        <v>16.090605069943742</v>
      </c>
      <c r="E34" s="16">
        <f>(AVERAGE(B10,E10,H10)/AVERAGE(B25,E25,H25))*100</f>
        <v>0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16.090605069943742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70.541571075752231</v>
      </c>
      <c r="D35" s="16">
        <f>(AVERAGE(K9,N9,Q9)/AVERAGE(K25,N25,Q25))*100</f>
        <v>29.458428924247791</v>
      </c>
      <c r="E35" s="16">
        <f>(AVERAGE($K10,$N10,$Q10)/AVERAGE(K25,N25,Q25))*100</f>
        <v>0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29.458428924247791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94.209137273457827</v>
      </c>
      <c r="D36" s="16">
        <f>(AVERAGE(T9,W9,Z9)/AVERAGE(T25,W25,Z25))*100</f>
        <v>5.7908627265421844</v>
      </c>
      <c r="E36" s="16">
        <f>(AVERAGE(T10,W10,Z10)/AVERAGE(T25,W25,Z25))*100</f>
        <v>0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5.7908627265421844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89.343566332781592</v>
      </c>
      <c r="D37" s="16">
        <f>(AVERAGE(AC9,AF9,AI9)/AVERAGE(AC25,AF25,AI25))*100</f>
        <v>10.656433667218412</v>
      </c>
      <c r="E37" s="16">
        <f>(AVERAGE(AC10,AF10,AI10)/AVERAGE(AC25,AF25,AI25))*100</f>
        <v>0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10.656433667218412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54.951880822907697</v>
      </c>
      <c r="D38" s="16">
        <f>(AVERAGE(AL9,AO9,AR9)/AVERAGE(AL25,AO25,AR25))*100</f>
        <v>45.048119177092303</v>
      </c>
      <c r="E38" s="16">
        <f>(AVERAGE(AL10,AO10,AR10)/AVERAGE(AL25,AO25,AR25))*100</f>
        <v>0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45.048119177092303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85.548823179800408</v>
      </c>
      <c r="D39" s="3">
        <f>(AVERAGE(AU9,AX9,BA9)/AVERAGE(AU25,AX25,BA25))*100</f>
        <v>14.451176820199599</v>
      </c>
      <c r="E39" s="3">
        <f>(AVERAGE(AU10,AX10,BA10)/AVERAGE(AU25,AX25,BA25))*100</f>
        <v>0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14.451176820199599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8.8885899440507643</v>
      </c>
      <c r="D43" s="6">
        <f>STDEV(((B9/B25)*100),((E9/E25)*100),((H9/H25)*100))</f>
        <v>8.8885899440507679</v>
      </c>
      <c r="E43" s="6">
        <f>STDEV(((B10/B25)*100),((E10/E25)*100),((H10/H25)*100))</f>
        <v>0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43.073650898252822</v>
      </c>
      <c r="D44" s="6">
        <f>STDEV(((K9/K25)*100),((N9/N25)*100),((Q9/Q25)*100))</f>
        <v>43.073650898252794</v>
      </c>
      <c r="E44" s="6">
        <f>STDEV(((K10/K25)*100),((N10/N25)*100),((Q10/Q25)*100))</f>
        <v>0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30.801769461372992</v>
      </c>
      <c r="D45" s="6">
        <f>STDEV(((T9/T25)*100),((W9/W25)*100),((Z9/Z25)*100))</f>
        <v>30.80176946137297</v>
      </c>
      <c r="E45" s="6">
        <f>STDEV(((T10/T25)*100),((W10/W25)*100),((Z10/Z25)*100))</f>
        <v>0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19.596239080272319</v>
      </c>
      <c r="D46" s="6">
        <f>STDEV(((AC9/AC25)*100),((AF9/AF25)*100),((AI9/AI25)*100))</f>
        <v>19.596239080272248</v>
      </c>
      <c r="E46" s="6">
        <f>STDEV(((AC10/AC25)*100),((AF10/AF25)*100),((AI10/AI25)*100))</f>
        <v>0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32.674077719594294</v>
      </c>
      <c r="D47" s="6">
        <f>STDEV(((AL9/AL25)*100),((AO9/AO25)*100),((AR9/AR25)*100))</f>
        <v>32.674077719594273</v>
      </c>
      <c r="E47" s="6">
        <f>STDEV(((AL10/AL25)*100),((AO10/AO25)*100),((AR10/AR25)*100))</f>
        <v>0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42.677885950913257</v>
      </c>
      <c r="D48" s="6">
        <f>STDEV(((AU9/AU25)*100),((AX9/AX25)*100),((BA9/BA25)*100))</f>
        <v>42.67788595091325</v>
      </c>
      <c r="E48" s="6">
        <f>STDEV(((AU10/AU25)*100),((AX10/AX25)*100),((BA10/BA25)*100))</f>
        <v>0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0.40827364783436854</v>
      </c>
      <c r="C51" s="3">
        <f>(AVERAGE(T25,W25,Z25)/AVERAGE(B25,E25,H25))</f>
        <v>1.5107023309532681</v>
      </c>
      <c r="D51" s="3">
        <f>(AVERAGE(AC25,AF25,AI25)/AVERAGE(B25,E25,H25))</f>
        <v>0.82792419278199125</v>
      </c>
      <c r="E51" s="3">
        <f>(AVERAGE(AL25,AO25,AR25)/AVERAGE(B25,E25,H25))</f>
        <v>0.24413092662818534</v>
      </c>
      <c r="F51" s="3">
        <f>(AVERAGE(AU25,AX25,BA25)/AVERAGE(B25,E25,H25))</f>
        <v>0.72113914938906742</v>
      </c>
    </row>
    <row r="52" spans="1:22">
      <c r="A52" s="3" t="s">
        <v>4</v>
      </c>
      <c r="B52" s="3">
        <f>STDEV((K25/B25),(N25/E25),(Q25/H25))</f>
        <v>0.47404747179358508</v>
      </c>
      <c r="C52" s="3">
        <f>STDEV((T25/B25),(W25/E25),(Z25/H25))</f>
        <v>1.3449710448440608</v>
      </c>
      <c r="D52" s="3">
        <f>STDEV((AC25/B25),(AF25/E25),(AI25/H25))</f>
        <v>0.62206082801118712</v>
      </c>
      <c r="E52" s="3">
        <f>STDEV((AL25/B25),(AO25/E25),(AR25/H25))</f>
        <v>0.14897191820336228</v>
      </c>
      <c r="F52" s="3">
        <f>STDEV((AU25/B25),(AX25/E25),(BA25/H25))</f>
        <v>0.57784872505677309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4.9793715071536164</v>
      </c>
      <c r="D57" s="16">
        <f>(AVERAGE(C9,F9,I9)/AVERAGE(C25,F25,I25))*100</f>
        <v>95.020628492846399</v>
      </c>
      <c r="E57" s="16">
        <f>(AVERAGE(C10,F10,I10)/AVERAGE(C25,F25,I25))*100</f>
        <v>0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95.020628492846399</v>
      </c>
    </row>
    <row r="58" spans="1:22">
      <c r="B58" s="3">
        <v>5</v>
      </c>
      <c r="C58" s="16">
        <f>(AVERAGE(L8,O8,R8)/AVERAGE(L25,O25,R25))*100</f>
        <v>3.0325048436991904</v>
      </c>
      <c r="D58" s="16">
        <f>(AVERAGE(L9,O9,R9)/AVERAGE(L25,O25,R25))*100</f>
        <v>96.967495156300814</v>
      </c>
      <c r="E58" s="16">
        <f>(AVERAGE(L10,O10,R10)/AVERAGE(L25,O25,R25))*100</f>
        <v>0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96.967495156300814</v>
      </c>
    </row>
    <row r="59" spans="1:22">
      <c r="B59" s="3">
        <v>15</v>
      </c>
      <c r="C59" s="16">
        <f>(AVERAGE(U8,X8,AA8)/AVERAGE(U25,X25,AA25))*100</f>
        <v>4.3151989426572719</v>
      </c>
      <c r="D59" s="16">
        <f>(AVERAGE(U9,X9,AA9)/AVERAGE(U25,X25,AA25))*100</f>
        <v>95.68480105734271</v>
      </c>
      <c r="E59" s="16">
        <f>(AVERAGE(U10,X10,AA10)/AVERAGE(U25,X25,AA25))*100</f>
        <v>0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95.68480105734271</v>
      </c>
    </row>
    <row r="60" spans="1:22">
      <c r="B60" s="3">
        <v>30</v>
      </c>
      <c r="C60" s="16">
        <f>(AVERAGE(AD8,AG8,AJ8)/AVERAGE(AD25,AG25,AJ25))*100</f>
        <v>3.8271968034140951</v>
      </c>
      <c r="D60" s="16">
        <f>(AVERAGE(AD9,AG9,AJ9)/AVERAGE(AD25,AG25,AJ25))*100</f>
        <v>96.172803196585917</v>
      </c>
      <c r="E60" s="16">
        <f>(AVERAGE(AD10,AG10,AJ10)/AVERAGE(AD25,AG25,AJ25))*100</f>
        <v>0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96.172803196585917</v>
      </c>
    </row>
    <row r="61" spans="1:22">
      <c r="B61" s="3">
        <v>60</v>
      </c>
      <c r="C61" s="16">
        <f>(AVERAGE(AM8,AP8,AS8)/AVERAGE(AM25,AP25,AS25))*100</f>
        <v>4.0939831837231182</v>
      </c>
      <c r="D61" s="16">
        <f>(AVERAGE(AM9,AP9,AS9)/AVERAGE(AM25,AP25,AS25))*100</f>
        <v>95.906016816276889</v>
      </c>
      <c r="E61" s="16">
        <f>(AVERAGE(AM10,AP10,AS10)/AVERAGE(AM25,AP25,AS25))*100</f>
        <v>0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95.906016816276889</v>
      </c>
    </row>
    <row r="62" spans="1:22">
      <c r="B62" s="3">
        <v>120</v>
      </c>
      <c r="C62" s="3">
        <f>(AVERAGE(AV8,AY8,BB8)/AVERAGE(AV25,AY25,BB25))*100</f>
        <v>4.3743950124674127</v>
      </c>
      <c r="D62" s="3">
        <f>(AVERAGE(AV9,AY9,BB9)/AVERAGE(AV25,AY25,BB25))*100</f>
        <v>95.625604987532569</v>
      </c>
      <c r="E62" s="3">
        <f>(AVERAGE(AV10,AY10,BB10)/AVERAGE(AV25,AY25,BB25))*100</f>
        <v>0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95.625604987532569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1.3406106800483364</v>
      </c>
      <c r="D65" s="6">
        <f>STDEV(((C9/C25)*100),((F9/F25)*100),((I9/I25)*100))</f>
        <v>1.3406106800483377</v>
      </c>
      <c r="E65" s="6">
        <f>STDEV(((C10/C25)*100),((F10/F25)*100),((I10/I25)*100))</f>
        <v>0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2.496220971731518</v>
      </c>
      <c r="D66" s="3">
        <f>STDEV(((L9/L25)*100),((O9/O25)*100),((R9/R25)*100))</f>
        <v>2.4962209717315189</v>
      </c>
      <c r="E66" s="6">
        <f>STDEV(((L10/L25)*100),((O10/O25)*100),((R10/R25)*100))</f>
        <v>0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0.15903146791549957</v>
      </c>
      <c r="D67" s="3">
        <f>STDEV(((U9/U25)*100),((X9/X25)*100),((AA9/AA25)*100))</f>
        <v>0.15903146791551206</v>
      </c>
      <c r="E67" s="6">
        <f>STDEV(((U10/U25)*100),((X10/X25)*100),((AA10/AA25)*100))</f>
        <v>0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0.70484549949947839</v>
      </c>
      <c r="D68" s="3">
        <f>STDEV(((AD9/AD25)*100),((AG9/AG25)*100),((AJ9/AJ25)*100))</f>
        <v>0.70484549949947517</v>
      </c>
      <c r="E68" s="6">
        <f>STDEV(((AD10/AD25)*100),((AG10/AG25)*100),((AJ10/AJ25)*100))</f>
        <v>0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1.0817870576546185</v>
      </c>
      <c r="D69" s="3">
        <f>STDEV(((AM9/AM25)*100),((AP9/AP25)*100),((AS9/AS25)*100))</f>
        <v>1.081787057654606</v>
      </c>
      <c r="E69" s="6">
        <f>STDEV(((AM10/AM25)*100),((AP10/AP25)*100),((AS10/AS25)*100))</f>
        <v>0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1.5901490621085694</v>
      </c>
      <c r="D70" s="3">
        <f>STDEV(((AV9/AV25)*100),((AY9/AY25)*100),((BB9/BB25)*100))</f>
        <v>1.5901490621085639</v>
      </c>
      <c r="E70" s="6">
        <f>STDEV(((AV10/AV25)*100),((AY10/AY25)*100),((BB10/BB25)*100))</f>
        <v>0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0.82290981879721059</v>
      </c>
      <c r="C73" s="3">
        <f>(AVERAGE(U25,X25,AA25)/AVERAGE(C25,F25,I25))</f>
        <v>0.90347347046053128</v>
      </c>
      <c r="D73" s="3">
        <f>(AVERAGE(AD25,AG25,AJ25)/AVERAGE(C25,F25,I25))</f>
        <v>1.2071802297913479</v>
      </c>
      <c r="E73" s="21">
        <f>AVERAGE(AM25,AP25,AS25)/AVERAGE(C25,F25,I25)</f>
        <v>1.0127270629336078</v>
      </c>
      <c r="F73" s="3">
        <f>(AVERAGE(AV25,AY25,BB25)/AVERAGE(C25,F25,I25))</f>
        <v>1.0103070753748273</v>
      </c>
    </row>
    <row r="74" spans="1:22">
      <c r="A74" s="3" t="s">
        <v>4</v>
      </c>
      <c r="B74" s="3">
        <f>STDEV((L25/C25),(O25/F25),(R25/I25))</f>
        <v>0.18097359607413402</v>
      </c>
      <c r="C74" s="3">
        <f>STDEV((U25/C25),(X25/F25),(AA25/I25))</f>
        <v>0.1742718642194945</v>
      </c>
      <c r="D74" s="3">
        <f>STDEV((AD25/C25),(AG25/F25),(AJ25/I25))</f>
        <v>0.10940242761676514</v>
      </c>
      <c r="E74" s="3">
        <f>STDEV((AM25/C25),(AP25/F25),(AS25/I25))</f>
        <v>0.31469089738338896</v>
      </c>
      <c r="F74" s="3">
        <f>STDEV((AV25/C25),(AY25/F25),(BB25/I25))</f>
        <v>0.28042968583789912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2.4263103295856898</v>
      </c>
      <c r="D79" s="16">
        <f>(AVERAGE(D9,G9,J9)/AVERAGE(D25,G25,J25))*100</f>
        <v>97.573689670414325</v>
      </c>
      <c r="E79" s="16">
        <f>(AVERAGE(D10,G10,J10)/AVERAGE(D25,G25,J25))*100</f>
        <v>0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97.573689670414325</v>
      </c>
    </row>
    <row r="80" spans="1:22">
      <c r="B80" s="3">
        <v>5</v>
      </c>
      <c r="C80" s="16">
        <f>(AVERAGE(M8,P8,S8)/AVERAGE(M25,P25,S25))*100</f>
        <v>2.1365078907276325</v>
      </c>
      <c r="D80" s="16">
        <f>(AVERAGE(M9,P9,S9)/AVERAGE(M25,P25,S25))*100</f>
        <v>97.863492109272357</v>
      </c>
      <c r="E80" s="16">
        <f>(AVERAGE(M10,P10,S10)/AVERAGE(M25,P25,S25))*100</f>
        <v>0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97.863492109272357</v>
      </c>
    </row>
    <row r="81" spans="1:22">
      <c r="B81" s="3">
        <v>15</v>
      </c>
      <c r="C81" s="16">
        <f>(AVERAGE(V8,Y8,AB8)/AVERAGE(V25,Y25,AB25))*100</f>
        <v>4.8841772680532785</v>
      </c>
      <c r="D81" s="16">
        <f>(AVERAGE(V9,Y9,AB9)/AVERAGE(V25,Y25,AB25))*100</f>
        <v>95.115822731946736</v>
      </c>
      <c r="E81" s="16">
        <f>(AVERAGE(V10,Y10,AB10)/AVERAGE(V25,Y25,AB25))*100</f>
        <v>0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95.115822731946736</v>
      </c>
    </row>
    <row r="82" spans="1:22">
      <c r="B82" s="3">
        <v>30</v>
      </c>
      <c r="C82" s="16">
        <f>(AVERAGE(AE8,AH8,AK8)/AVERAGE(AE25,AH25,AK25))*100</f>
        <v>2.0616704570164961</v>
      </c>
      <c r="D82" s="16">
        <f>(AVERAGE(AE9,AH9,AK9)/AVERAGE(AE25,AH25,AK25))*100</f>
        <v>97.938329542983524</v>
      </c>
      <c r="E82" s="16">
        <f>(AVERAGE(AE10,AH10,AK10)/AVERAGE(AE25,AH25,AK25))*100</f>
        <v>0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97.938329542983524</v>
      </c>
    </row>
    <row r="83" spans="1:22">
      <c r="B83" s="3">
        <v>60</v>
      </c>
      <c r="C83" s="16">
        <f>(AVERAGE(AN8,AQ8,AT8)/AVERAGE(AN25,AQ25,AT25))*100</f>
        <v>1.5635239113384873</v>
      </c>
      <c r="D83" s="16">
        <f>(AVERAGE(AN9,AQ9,AT9)/AVERAGE(AN25,AQ25,AT25))*100</f>
        <v>98.436476088661493</v>
      </c>
      <c r="E83" s="16">
        <f>(AVERAGE(AN10,AQ10,AT10)/AVERAGE(AN25,AQ25,AT25))*100</f>
        <v>0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98.436476088661493</v>
      </c>
    </row>
    <row r="84" spans="1:22">
      <c r="B84" s="3">
        <v>120</v>
      </c>
      <c r="C84" s="3">
        <f>(AVERAGE(AW8,AZ8,BC8)/AVERAGE(AW25,AZ25,BC25))*100</f>
        <v>1.4393978895753516</v>
      </c>
      <c r="D84" s="3">
        <f>(AVERAGE(AW9,AZ9,BC9)/AVERAGE(AW25,AZ25,BC25))*100</f>
        <v>98.560602110424654</v>
      </c>
      <c r="E84" s="3">
        <f>(AVERAGE(AW10,AZ10,BC10)/AVERAGE(AW25,AZ25,BC25))*100</f>
        <v>0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98.560602110424654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0.41494309374189575</v>
      </c>
      <c r="D87" s="3">
        <f>STDEV(((D9/D25)*100),((G9/G25)*100),((J9/J25)*100))</f>
        <v>0.41494309374188604</v>
      </c>
      <c r="E87" s="3">
        <f>STDEV(((D10/D25)*100),((G10/G25)*100),((J10/J25)*100))</f>
        <v>0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1.9139352930015099</v>
      </c>
      <c r="D88" s="3">
        <f>STDEV(((M9/M25)*100),((P9/P25)*100),((S9/S25)*100))</f>
        <v>1.9139352930015097</v>
      </c>
      <c r="E88" s="3">
        <f>STDEV(((M10/M25)*100),((P10/P25)*100),((S10/S25)*100))</f>
        <v>0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1.4845213225642633</v>
      </c>
      <c r="D89" s="3">
        <f>STDEV(((V9/V25)*100),((Y9/Y25)*100),((AB9/AB25)*100))</f>
        <v>1.4845213225642571</v>
      </c>
      <c r="E89" s="3">
        <f>STDEV(((V10/V25)*100),((Y10/Y25)*100),((AB10/AB25)*100))</f>
        <v>0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1.6893384488354379</v>
      </c>
      <c r="D90" s="3">
        <f>STDEV(((AE9/AE25)*100),((AH9/AH25)*100),((AK9/AK25)*100))</f>
        <v>1.6893384488354362</v>
      </c>
      <c r="E90" s="3">
        <f>STDEV(((AE10/AE25)*100),((AH10/AH25)*100),((AK10/AK25)*100))</f>
        <v>0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1.4034796939667284</v>
      </c>
      <c r="D91" s="3">
        <f>STDEV(((AN9/AN25)*100),((AQ9/AQ25)*100),((AT9/AT25)*100))</f>
        <v>1.4034796939667311</v>
      </c>
      <c r="E91" s="3">
        <f>STDEV(((AN10/AN25)*100),((AQ10/AQ25)*100),((AT10/AT25)*100))</f>
        <v>0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1.3097730938385814</v>
      </c>
      <c r="D92" s="3">
        <f>STDEV(((AW9/AW25)*100),((AZ9/AZ25)*100),((BC9/BC25)*100))</f>
        <v>1.309773093838585</v>
      </c>
      <c r="E92" s="3">
        <f>STDEV(((AW10/AW25)*100),((AZ10/AZ25)*100),((BC10/BC25)*100))</f>
        <v>0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0.80536265574784727</v>
      </c>
      <c r="C95" s="3">
        <f>(AVERAGE(V25,Y25,AB25)/AVERAGE(D25,G25,J25))</f>
        <v>0.91997043306687254</v>
      </c>
      <c r="D95" s="3">
        <f>(AVERAGE(AE25,AH25,AK25)/AVERAGE(D25,G25,J25))</f>
        <v>0.99444074953956751</v>
      </c>
      <c r="E95" s="3">
        <f>(AVERAGE(AN25,AQ25,AT25)/AVERAGE(D25,G25,J25))</f>
        <v>1.0017001426568777</v>
      </c>
      <c r="F95" s="21">
        <f>AVERAGE(AW25,AZ25,BC25)/AVERAGE(D25,G25,J25)</f>
        <v>1.1513757864012528</v>
      </c>
    </row>
    <row r="96" spans="1:22">
      <c r="A96" s="3" t="s">
        <v>4</v>
      </c>
      <c r="B96" s="3">
        <f>STDEV((M25/D25),(P25/G25),(S25/J25))</f>
        <v>0.10671748967307941</v>
      </c>
      <c r="C96" s="3">
        <f>STDEV((V25/D25),(Y25/G25),(AB25/J25))</f>
        <v>0.29670359043820282</v>
      </c>
      <c r="D96" s="3">
        <f>STDEV((AE25/D25),(AH25/G25),(AK25/J25))</f>
        <v>0.17696407382767754</v>
      </c>
      <c r="E96" s="3">
        <f>STDEV((AN25/D25),(AQ25/G25),(AT25/J25))</f>
        <v>4.3584160907611573E-2</v>
      </c>
      <c r="F96" s="3">
        <f>STDEV((AW25/D25),(AZ25/G25),(BC25/J25))</f>
        <v>0.11764040716441404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topLeftCell="V1" workbookViewId="0">
      <pane ySplit="5" topLeftCell="A6" activePane="bottomLeft" state="frozen"/>
      <selection pane="bottomLeft" activeCell="BH27" sqref="BH27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 ht="15">
      <c r="A8" s="5" t="s">
        <v>75</v>
      </c>
      <c r="B8" s="24">
        <v>216001</v>
      </c>
      <c r="C8" s="24">
        <v>230441</v>
      </c>
      <c r="D8" s="24">
        <v>212667.8</v>
      </c>
      <c r="E8" s="24">
        <v>403317.4</v>
      </c>
      <c r="F8" s="24">
        <v>225760</v>
      </c>
      <c r="G8" s="24">
        <v>144017.4</v>
      </c>
      <c r="H8" s="24">
        <v>277809.8</v>
      </c>
      <c r="I8" s="24">
        <v>268220.40000000002</v>
      </c>
      <c r="J8" s="24">
        <v>171890.8</v>
      </c>
      <c r="K8" s="24">
        <v>218721.9</v>
      </c>
      <c r="L8" s="24">
        <v>376534.8</v>
      </c>
      <c r="M8" s="24">
        <v>337635.6</v>
      </c>
      <c r="N8" s="24">
        <v>162492.79999999999</v>
      </c>
      <c r="O8" s="24">
        <v>213027.4</v>
      </c>
      <c r="P8" s="24">
        <v>158936.5</v>
      </c>
      <c r="Q8" s="24">
        <v>129252.4</v>
      </c>
      <c r="R8" s="24">
        <v>161834.5</v>
      </c>
      <c r="S8" s="24">
        <v>129688.4</v>
      </c>
      <c r="T8" s="24">
        <v>287072.2</v>
      </c>
      <c r="U8" s="24">
        <v>158258.9</v>
      </c>
      <c r="V8" s="24">
        <v>266321.2</v>
      </c>
      <c r="W8" s="24">
        <v>201073.2</v>
      </c>
      <c r="X8" s="24">
        <v>238825.1</v>
      </c>
      <c r="Y8" s="24">
        <v>114516</v>
      </c>
      <c r="Z8" s="24">
        <v>155265.20000000001</v>
      </c>
      <c r="AA8" s="24">
        <v>190242.3</v>
      </c>
      <c r="AB8" s="24">
        <v>176600.2</v>
      </c>
      <c r="AC8" s="24">
        <v>260541.6</v>
      </c>
      <c r="AD8" s="24">
        <v>240739.4</v>
      </c>
      <c r="AE8" s="24">
        <v>221076.6</v>
      </c>
      <c r="AF8" s="24">
        <v>413459.20000000001</v>
      </c>
      <c r="AG8" s="24">
        <v>233240.6</v>
      </c>
      <c r="AH8" s="24">
        <v>195015.1</v>
      </c>
      <c r="AI8" s="24">
        <v>501342.4</v>
      </c>
      <c r="AJ8" s="24">
        <v>222653.8</v>
      </c>
      <c r="AK8" s="24">
        <v>203394.1</v>
      </c>
      <c r="AL8" s="24">
        <v>210018.8</v>
      </c>
      <c r="AM8" s="24">
        <v>217475.1</v>
      </c>
      <c r="AN8" s="24">
        <v>194819.7</v>
      </c>
      <c r="AO8" s="24">
        <v>245405.3</v>
      </c>
      <c r="AP8" s="24">
        <v>229908.1</v>
      </c>
      <c r="AQ8" s="24">
        <v>132934.39999999999</v>
      </c>
      <c r="AR8" s="24">
        <v>250259.3</v>
      </c>
      <c r="AS8" s="24">
        <v>188303.5</v>
      </c>
      <c r="AT8" s="24">
        <v>226438.2</v>
      </c>
      <c r="AU8" s="24">
        <v>157426</v>
      </c>
      <c r="AV8" s="24">
        <v>222050.4</v>
      </c>
      <c r="AW8" s="24">
        <v>177063.1</v>
      </c>
      <c r="AX8" s="24">
        <v>174952.6</v>
      </c>
      <c r="AY8" s="24">
        <v>228745.7</v>
      </c>
      <c r="AZ8" s="24">
        <v>129802.9</v>
      </c>
      <c r="BA8" s="24">
        <v>199962.8</v>
      </c>
      <c r="BB8" s="24">
        <v>207539</v>
      </c>
      <c r="BC8" s="24">
        <v>168256.6</v>
      </c>
      <c r="BD8" s="24"/>
      <c r="BE8" s="24"/>
      <c r="BF8" s="24"/>
      <c r="BG8" s="24"/>
      <c r="BH8" s="24"/>
      <c r="BI8" s="24"/>
    </row>
    <row r="9" spans="1:61" s="6" customFormat="1" ht="15">
      <c r="A9" s="7" t="s">
        <v>76</v>
      </c>
      <c r="B9" s="24">
        <v>1030.153</v>
      </c>
      <c r="C9" s="24">
        <v>859.51250000000005</v>
      </c>
      <c r="D9" s="24">
        <v>511.6182</v>
      </c>
      <c r="E9" s="24">
        <v>1080.3040000000001</v>
      </c>
      <c r="F9" s="24">
        <v>1242.7829999999999</v>
      </c>
      <c r="G9" s="24">
        <v>4385.692</v>
      </c>
      <c r="H9" s="24">
        <v>1017.646</v>
      </c>
      <c r="I9" s="24">
        <v>1360.5340000000001</v>
      </c>
      <c r="J9" s="24">
        <v>1060.229</v>
      </c>
      <c r="K9" s="24">
        <v>6506.1260000000002</v>
      </c>
      <c r="L9" s="24">
        <v>0</v>
      </c>
      <c r="M9" s="24">
        <v>3663.5790000000002</v>
      </c>
      <c r="N9" s="24">
        <v>571.59569999999997</v>
      </c>
      <c r="O9" s="24">
        <v>1815.114</v>
      </c>
      <c r="P9" s="24">
        <v>1016.187</v>
      </c>
      <c r="Q9" s="24">
        <v>8879.1080000000002</v>
      </c>
      <c r="R9" s="24">
        <v>1553.933</v>
      </c>
      <c r="S9" s="24">
        <v>1547.597</v>
      </c>
      <c r="T9" s="24">
        <v>8601.7440000000006</v>
      </c>
      <c r="U9" s="24">
        <v>2257.11</v>
      </c>
      <c r="V9" s="24">
        <v>3853.7020000000002</v>
      </c>
      <c r="W9" s="24">
        <v>18155.82</v>
      </c>
      <c r="X9" s="24">
        <v>910.19920000000002</v>
      </c>
      <c r="Y9" s="24">
        <v>1098.9949999999999</v>
      </c>
      <c r="Z9" s="24">
        <v>8424.7649999999994</v>
      </c>
      <c r="AA9" s="24">
        <v>2683.8719999999998</v>
      </c>
      <c r="AB9" s="24">
        <v>2019.963</v>
      </c>
      <c r="AC9" s="24">
        <v>15427.16</v>
      </c>
      <c r="AD9" s="24">
        <v>5784.9409999999998</v>
      </c>
      <c r="AE9" s="24">
        <v>2302.3310000000001</v>
      </c>
      <c r="AF9" s="24">
        <v>14808.2</v>
      </c>
      <c r="AG9" s="24">
        <v>5571.9520000000002</v>
      </c>
      <c r="AH9" s="24">
        <v>3565.7689999999998</v>
      </c>
      <c r="AI9" s="24">
        <v>14841.19</v>
      </c>
      <c r="AJ9" s="24">
        <v>608.1893</v>
      </c>
      <c r="AK9" s="24">
        <v>2533.2020000000002</v>
      </c>
      <c r="AL9" s="24">
        <v>9728.8950000000004</v>
      </c>
      <c r="AM9" s="24">
        <v>9927.2549999999992</v>
      </c>
      <c r="AN9" s="24">
        <v>11131.26</v>
      </c>
      <c r="AO9" s="24">
        <v>9189.6970000000001</v>
      </c>
      <c r="AP9" s="24">
        <v>8249.3510000000006</v>
      </c>
      <c r="AQ9" s="24">
        <v>4626.3860000000004</v>
      </c>
      <c r="AR9" s="24">
        <v>17643.59</v>
      </c>
      <c r="AS9" s="24">
        <v>7246.47</v>
      </c>
      <c r="AT9" s="24">
        <v>6733.9170000000004</v>
      </c>
      <c r="AU9" s="24">
        <v>17266.419999999998</v>
      </c>
      <c r="AV9" s="24">
        <v>15189.99</v>
      </c>
      <c r="AW9" s="24">
        <v>14668.04</v>
      </c>
      <c r="AX9" s="24">
        <v>25779.8</v>
      </c>
      <c r="AY9" s="24">
        <v>19253.84</v>
      </c>
      <c r="AZ9" s="24">
        <v>12125.91</v>
      </c>
      <c r="BA9" s="24">
        <v>30243.47</v>
      </c>
      <c r="BB9" s="24">
        <v>21548.44</v>
      </c>
      <c r="BC9" s="24">
        <v>15456.83</v>
      </c>
      <c r="BD9" s="24"/>
      <c r="BE9" s="24"/>
      <c r="BF9" s="24"/>
      <c r="BG9" s="24"/>
      <c r="BH9" s="24"/>
      <c r="BI9" s="24"/>
    </row>
    <row r="10" spans="1:61" s="6" customFormat="1">
      <c r="A10" s="7" t="s">
        <v>77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3"/>
      <c r="BE10" s="3"/>
      <c r="BF10" s="3"/>
      <c r="BG10" s="3"/>
      <c r="BH10" s="3"/>
      <c r="BI10" s="3"/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217031.15299999999</v>
      </c>
      <c r="C25" s="23">
        <f t="shared" ref="C25:BC25" si="0">SUM(C8:C24)</f>
        <v>231300.51250000001</v>
      </c>
      <c r="D25" s="23">
        <f t="shared" si="0"/>
        <v>213179.41819999999</v>
      </c>
      <c r="E25" s="23">
        <f t="shared" si="0"/>
        <v>404397.70400000003</v>
      </c>
      <c r="F25" s="23">
        <f t="shared" si="0"/>
        <v>227002.783</v>
      </c>
      <c r="G25" s="23">
        <f t="shared" si="0"/>
        <v>148403.092</v>
      </c>
      <c r="H25" s="23">
        <f t="shared" si="0"/>
        <v>278827.446</v>
      </c>
      <c r="I25" s="23">
        <f t="shared" si="0"/>
        <v>269580.93400000001</v>
      </c>
      <c r="J25" s="23">
        <f t="shared" si="0"/>
        <v>172951.02899999998</v>
      </c>
      <c r="K25" s="23">
        <f t="shared" si="0"/>
        <v>225228.02599999998</v>
      </c>
      <c r="L25" s="23">
        <f t="shared" si="0"/>
        <v>376534.8</v>
      </c>
      <c r="M25" s="23">
        <f t="shared" si="0"/>
        <v>341299.179</v>
      </c>
      <c r="N25" s="23">
        <f t="shared" si="0"/>
        <v>163064.39569999999</v>
      </c>
      <c r="O25" s="23">
        <f t="shared" si="0"/>
        <v>214842.514</v>
      </c>
      <c r="P25" s="23">
        <f t="shared" si="0"/>
        <v>159952.68700000001</v>
      </c>
      <c r="Q25" s="23">
        <f t="shared" si="0"/>
        <v>138131.508</v>
      </c>
      <c r="R25" s="23">
        <f t="shared" si="0"/>
        <v>163388.43299999999</v>
      </c>
      <c r="S25" s="23">
        <f t="shared" si="0"/>
        <v>131235.997</v>
      </c>
      <c r="T25" s="23">
        <f t="shared" si="0"/>
        <v>295673.94400000002</v>
      </c>
      <c r="U25" s="23">
        <f t="shared" si="0"/>
        <v>160516.00999999998</v>
      </c>
      <c r="V25" s="23">
        <f t="shared" si="0"/>
        <v>270174.902</v>
      </c>
      <c r="W25" s="23">
        <f t="shared" si="0"/>
        <v>219229.02000000002</v>
      </c>
      <c r="X25" s="23">
        <f t="shared" si="0"/>
        <v>239735.29920000001</v>
      </c>
      <c r="Y25" s="23">
        <f t="shared" si="0"/>
        <v>115614.995</v>
      </c>
      <c r="Z25" s="23">
        <f t="shared" si="0"/>
        <v>163689.96500000003</v>
      </c>
      <c r="AA25" s="23">
        <f t="shared" si="0"/>
        <v>192926.17199999999</v>
      </c>
      <c r="AB25" s="23">
        <f t="shared" si="0"/>
        <v>178620.163</v>
      </c>
      <c r="AC25" s="23">
        <f t="shared" si="0"/>
        <v>275968.76</v>
      </c>
      <c r="AD25" s="23">
        <f t="shared" si="0"/>
        <v>246524.34099999999</v>
      </c>
      <c r="AE25" s="23">
        <f t="shared" si="0"/>
        <v>223378.93100000001</v>
      </c>
      <c r="AF25" s="23">
        <f t="shared" si="0"/>
        <v>428267.4</v>
      </c>
      <c r="AG25" s="23">
        <f t="shared" si="0"/>
        <v>238812.552</v>
      </c>
      <c r="AH25" s="23">
        <f t="shared" si="0"/>
        <v>198580.86900000001</v>
      </c>
      <c r="AI25" s="23">
        <f t="shared" si="0"/>
        <v>516183.59</v>
      </c>
      <c r="AJ25" s="23">
        <f t="shared" si="0"/>
        <v>223261.98929999999</v>
      </c>
      <c r="AK25" s="23">
        <f t="shared" si="0"/>
        <v>205927.302</v>
      </c>
      <c r="AL25" s="23">
        <f t="shared" si="0"/>
        <v>219747.69499999998</v>
      </c>
      <c r="AM25" s="23">
        <f t="shared" si="0"/>
        <v>227402.35500000001</v>
      </c>
      <c r="AN25" s="23">
        <f t="shared" si="0"/>
        <v>205950.96000000002</v>
      </c>
      <c r="AO25" s="23">
        <f t="shared" si="0"/>
        <v>254594.99699999997</v>
      </c>
      <c r="AP25" s="23">
        <f t="shared" si="0"/>
        <v>238157.451</v>
      </c>
      <c r="AQ25" s="23">
        <f t="shared" si="0"/>
        <v>137560.78599999999</v>
      </c>
      <c r="AR25" s="23">
        <f t="shared" si="0"/>
        <v>267902.89</v>
      </c>
      <c r="AS25" s="23">
        <f t="shared" si="0"/>
        <v>195549.97</v>
      </c>
      <c r="AT25" s="23">
        <f t="shared" si="0"/>
        <v>233172.117</v>
      </c>
      <c r="AU25" s="23">
        <f t="shared" si="0"/>
        <v>174692.41999999998</v>
      </c>
      <c r="AV25" s="23">
        <f t="shared" si="0"/>
        <v>237240.38999999998</v>
      </c>
      <c r="AW25" s="23">
        <f t="shared" si="0"/>
        <v>191731.14</v>
      </c>
      <c r="AX25" s="23">
        <f t="shared" si="0"/>
        <v>200732.4</v>
      </c>
      <c r="AY25" s="23">
        <f t="shared" si="0"/>
        <v>247999.54</v>
      </c>
      <c r="AZ25" s="23">
        <f t="shared" si="0"/>
        <v>141928.81</v>
      </c>
      <c r="BA25" s="23">
        <f t="shared" si="0"/>
        <v>230206.27</v>
      </c>
      <c r="BB25" s="23">
        <f t="shared" si="0"/>
        <v>229087.44</v>
      </c>
      <c r="BC25" s="23">
        <f t="shared" si="0"/>
        <v>183713.43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99.652531952336687</v>
      </c>
      <c r="D34" s="16">
        <f>(AVERAGE(B9,E9,H9)/AVERAGE(B25,E25,H25))*100</f>
        <v>0.34746804766331085</v>
      </c>
      <c r="E34" s="16">
        <f>(AVERAGE(B10,E10,H10)/AVERAGE(B25,E25,H25))*100</f>
        <v>0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0.34746804766331085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96.968825161672726</v>
      </c>
      <c r="D35" s="16">
        <f>(AVERAGE(K9,N9,Q9)/AVERAGE(K25,N25,Q25))*100</f>
        <v>3.0311748383272632</v>
      </c>
      <c r="E35" s="16">
        <f>(AVERAGE($K10,$N10,$Q10)/AVERAGE(K25,N25,Q25))*100</f>
        <v>0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3.0311748383272632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94.815399999548205</v>
      </c>
      <c r="D36" s="16">
        <f>(AVERAGE(T9,W9,Z9)/AVERAGE(T25,W25,Z25))*100</f>
        <v>5.1846000004518169</v>
      </c>
      <c r="E36" s="16">
        <f>(AVERAGE(T10,W10,Z10)/AVERAGE(T25,W25,Z25))*100</f>
        <v>0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5.1846000004518169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96.306471605363669</v>
      </c>
      <c r="D37" s="16">
        <f>(AVERAGE(AC9,AF9,AI9)/AVERAGE(AC25,AF25,AI25))*100</f>
        <v>3.6935283946363544</v>
      </c>
      <c r="E37" s="16">
        <f>(AVERAGE(AC10,AF10,AI10)/AVERAGE(AC25,AF25,AI25))*100</f>
        <v>0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3.6935283946363544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95.074112546216526</v>
      </c>
      <c r="D38" s="16">
        <f>(AVERAGE(AL9,AO9,AR9)/AVERAGE(AL25,AO25,AR25))*100</f>
        <v>4.9258874537834574</v>
      </c>
      <c r="E38" s="16">
        <f>(AVERAGE(AL10,AO10,AR10)/AVERAGE(AL25,AO25,AR25))*100</f>
        <v>0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4.9258874537834574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87.898624887305559</v>
      </c>
      <c r="D39" s="3">
        <f>(AVERAGE(AU9,AX9,BA9)/AVERAGE(AU25,AX25,BA25))*100</f>
        <v>12.101375112694429</v>
      </c>
      <c r="E39" s="3">
        <f>(AVERAGE(AU10,AX10,BA10)/AVERAGE(AU25,AX25,BA25))*100</f>
        <v>0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12.101375112694429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0.1038152333334057</v>
      </c>
      <c r="D43" s="6">
        <f>STDEV(((B9/B25)*100),((E9/E25)*100),((H9/H25)*100))</f>
        <v>0.10381523333340215</v>
      </c>
      <c r="E43" s="6">
        <f>STDEV(((B10/B25)*100),((E10/E25)*100),((H10/H25)*100))</f>
        <v>0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3.0524516119023337</v>
      </c>
      <c r="D44" s="6">
        <f>STDEV(((K9/K25)*100),((N9/N25)*100),((Q9/Q25)*100))</f>
        <v>3.0524516119023311</v>
      </c>
      <c r="E44" s="6">
        <f>STDEV(((K10/K25)*100),((N10/N25)*100),((Q10/Q25)*100))</f>
        <v>0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2.6986944976124625</v>
      </c>
      <c r="D45" s="6">
        <f>STDEV(((T9/T25)*100),((W9/W25)*100),((Z9/Z25)*100))</f>
        <v>2.6986944976124612</v>
      </c>
      <c r="E45" s="6">
        <f>STDEV(((T10/T25)*100),((W10/W25)*100),((Z10/Z25)*100))</f>
        <v>0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1.4293403289006645</v>
      </c>
      <c r="D46" s="6">
        <f>STDEV(((AC9/AC25)*100),((AF9/AF25)*100),((AI9/AI25)*100))</f>
        <v>1.4293403289006714</v>
      </c>
      <c r="E46" s="6">
        <f>STDEV(((AC10/AC25)*100),((AF10/AF25)*100),((AI10/AI25)*100))</f>
        <v>0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1.53764773283193</v>
      </c>
      <c r="D47" s="6">
        <f>STDEV(((AL9/AL25)*100),((AO9/AO25)*100),((AR9/AR25)*100))</f>
        <v>1.5376477328319249</v>
      </c>
      <c r="E47" s="6">
        <f>STDEV(((AL10/AL25)*100),((AO10/AO25)*100),((AR10/AR25)*100))</f>
        <v>0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1.7994732171804981</v>
      </c>
      <c r="D48" s="6">
        <f>STDEV(((AU9/AU25)*100),((AX9/AX25)*100),((BA9/BA25)*100))</f>
        <v>1.7994732171804828</v>
      </c>
      <c r="E48" s="6">
        <f>STDEV(((AU10/AU25)*100),((AX10/AX25)*100),((BA10/BA25)*100))</f>
        <v>0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0.58474895198817622</v>
      </c>
      <c r="C51" s="3">
        <f>(AVERAGE(T25,W25,Z25)/AVERAGE(B25,E25,H25))</f>
        <v>0.75377748174455161</v>
      </c>
      <c r="D51" s="3">
        <f>(AVERAGE(AC25,AF25,AI25)/AVERAGE(B25,E25,H25))</f>
        <v>1.3556358849508661</v>
      </c>
      <c r="E51" s="3">
        <f>(AVERAGE(AL25,AO25,AR25)/AVERAGE(B25,E25,H25))</f>
        <v>0.82448251628625358</v>
      </c>
      <c r="F51" s="3">
        <f>(AVERAGE(AU25,AX25,BA25)/AVERAGE(B25,E25,H25))</f>
        <v>0.6727318520090384</v>
      </c>
    </row>
    <row r="52" spans="1:22">
      <c r="A52" s="3" t="s">
        <v>4</v>
      </c>
      <c r="B52" s="3">
        <f>STDEV((K25/B25),(N25/E25),(Q25/H25))</f>
        <v>0.34285546154729957</v>
      </c>
      <c r="C52" s="3">
        <f>STDEV((T25/B25),(W25/E25),(Z25/H25))</f>
        <v>0.46113978199846001</v>
      </c>
      <c r="D52" s="3">
        <f>STDEV((AC25/B25),(AF25/E25),(AI25/H25))</f>
        <v>0.41005517339464009</v>
      </c>
      <c r="E52" s="3">
        <f>STDEV((AL25/B25),(AO25/E25),(AR25/H25))</f>
        <v>0.20778718607071353</v>
      </c>
      <c r="F52" s="3">
        <f>STDEV((AU25/B25),(AX25/E25),(BA25/H25))</f>
        <v>0.18440602629374997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99.524260952544793</v>
      </c>
      <c r="D57" s="16">
        <f>(AVERAGE(C9,F9,I9)/AVERAGE(C25,F25,I25))*100</f>
        <v>0.47573904745521078</v>
      </c>
      <c r="E57" s="16">
        <f>(AVERAGE(C10,F10,I10)/AVERAGE(C25,F25,I25))*100</f>
        <v>0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0.47573904745521078</v>
      </c>
    </row>
    <row r="58" spans="1:22">
      <c r="B58" s="3">
        <v>5</v>
      </c>
      <c r="C58" s="16">
        <f>(AVERAGE(L8,O8,R8)/AVERAGE(L25,O25,R25))*100</f>
        <v>99.553630114589708</v>
      </c>
      <c r="D58" s="16">
        <f>(AVERAGE(L9,O9,R9)/AVERAGE(L25,O25,R25))*100</f>
        <v>0.44636988541028749</v>
      </c>
      <c r="E58" s="16">
        <f>(AVERAGE(L10,O10,R10)/AVERAGE(L25,O25,R25))*100</f>
        <v>0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0.44636988541028749</v>
      </c>
    </row>
    <row r="59" spans="1:22">
      <c r="B59" s="3">
        <v>15</v>
      </c>
      <c r="C59" s="16">
        <f>(AVERAGE(U8,X8,AA8)/AVERAGE(U25,X25,AA25))*100</f>
        <v>99.013586761897471</v>
      </c>
      <c r="D59" s="16">
        <f>(AVERAGE(U9,X9,AA9)/AVERAGE(U25,X25,AA25))*100</f>
        <v>0.986413238102539</v>
      </c>
      <c r="E59" s="16">
        <f>(AVERAGE(U10,X10,AA10)/AVERAGE(U25,X25,AA25))*100</f>
        <v>0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0.986413238102539</v>
      </c>
    </row>
    <row r="60" spans="1:22">
      <c r="B60" s="3">
        <v>30</v>
      </c>
      <c r="C60" s="16">
        <f>(AVERAGE(AD8,AG8,AJ8)/AVERAGE(AD25,AG25,AJ25))*100</f>
        <v>98.31144493748522</v>
      </c>
      <c r="D60" s="16">
        <f>(AVERAGE(AD9,AG9,AJ9)/AVERAGE(AD25,AG25,AJ25))*100</f>
        <v>1.6885550625148089</v>
      </c>
      <c r="E60" s="16">
        <f>(AVERAGE(AD10,AG10,AJ10)/AVERAGE(AD25,AG25,AJ25))*100</f>
        <v>0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1.6885550625148089</v>
      </c>
    </row>
    <row r="61" spans="1:22">
      <c r="B61" s="3">
        <v>60</v>
      </c>
      <c r="C61" s="16">
        <f>(AVERAGE(AM8,AP8,AS8)/AVERAGE(AM25,AP25,AS25))*100</f>
        <v>96.154484939880845</v>
      </c>
      <c r="D61" s="16">
        <f>(AVERAGE(AM9,AP9,AS9)/AVERAGE(AM25,AP25,AS25))*100</f>
        <v>3.8455150601191534</v>
      </c>
      <c r="E61" s="16">
        <f>(AVERAGE(AM10,AP10,AS10)/AVERAGE(AM25,AP25,AS25))*100</f>
        <v>0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3.8455150601191534</v>
      </c>
    </row>
    <row r="62" spans="1:22">
      <c r="B62" s="3">
        <v>120</v>
      </c>
      <c r="C62" s="3">
        <f>(AVERAGE(AV8,AY8,BB8)/AVERAGE(AV25,AY25,BB25))*100</f>
        <v>92.161539323349743</v>
      </c>
      <c r="D62" s="3">
        <f>(AVERAGE(AV9,AY9,BB9)/AVERAGE(AV25,AY25,BB25))*100</f>
        <v>7.8384606766502589</v>
      </c>
      <c r="E62" s="3">
        <f>(AVERAGE(AV10,AY10,BB10)/AVERAGE(AV25,AY25,BB25))*100</f>
        <v>0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7.8384606766502589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9.1719265458896707E-2</v>
      </c>
      <c r="D65" s="6">
        <f>STDEV(((C9/C25)*100),((F9/F25)*100),((I9/I25)*100))</f>
        <v>9.1719265458901814E-2</v>
      </c>
      <c r="E65" s="6">
        <f>STDEV(((C10/C25)*100),((F10/F25)*100),((I10/I25)*100))</f>
        <v>0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0.52115146706860682</v>
      </c>
      <c r="D66" s="3">
        <f>STDEV(((L9/L25)*100),((O9/O25)*100),((R9/R25)*100))</f>
        <v>0.52115146706860749</v>
      </c>
      <c r="E66" s="6">
        <f>STDEV(((L10/L25)*100),((O10/O25)*100),((R10/R25)*100))</f>
        <v>0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0.58835670489233793</v>
      </c>
      <c r="D67" s="3">
        <f>STDEV(((U9/U25)*100),((X9/X25)*100),((AA9/AA25)*100))</f>
        <v>0.58835670489233882</v>
      </c>
      <c r="E67" s="6">
        <f>STDEV(((U10/U25)*100),((X10/X25)*100),((AA10/AA25)*100))</f>
        <v>0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1.1936817786398726</v>
      </c>
      <c r="D68" s="3">
        <f>STDEV(((AD9/AD25)*100),((AG9/AG25)*100),((AJ9/AJ25)*100))</f>
        <v>1.1936817786398755</v>
      </c>
      <c r="E68" s="6">
        <f>STDEV(((AD10/AD25)*100),((AG10/AG25)*100),((AJ10/AJ25)*100))</f>
        <v>0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0.46670500253821368</v>
      </c>
      <c r="D69" s="3">
        <f>STDEV(((AM9/AM25)*100),((AP9/AP25)*100),((AS9/AS25)*100))</f>
        <v>0.46670500253821062</v>
      </c>
      <c r="E69" s="6">
        <f>STDEV(((AM10/AM25)*100),((AP10/AP25)*100),((AS10/AS25)*100))</f>
        <v>0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1.503911450785562</v>
      </c>
      <c r="D70" s="3">
        <f>STDEV(((AV9/AV25)*100),((AY9/AY25)*100),((BB9/BB25)*100))</f>
        <v>1.5039114507855589</v>
      </c>
      <c r="E70" s="6">
        <f>STDEV(((AV10/AV25)*100),((AY10/AY25)*100),((BB10/BB25)*100))</f>
        <v>0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1.036931034374059</v>
      </c>
      <c r="C73" s="3">
        <f>(AVERAGE(U25,X25,AA25)/AVERAGE(C25,F25,I25))</f>
        <v>0.81493382760534183</v>
      </c>
      <c r="D73" s="3">
        <f>(AVERAGE(AD25,AG25,AJ25)/AVERAGE(C25,F25,I25))</f>
        <v>0.97350492507132957</v>
      </c>
      <c r="E73" s="21">
        <f>AVERAGE(AM25,AP25,AS25)/AVERAGE(C25,F25,I25)</f>
        <v>0.90826226095615659</v>
      </c>
      <c r="F73" s="3">
        <f>(AVERAGE(AV25,AY25,BB25)/AVERAGE(C25,F25,I25))</f>
        <v>0.98137497839551691</v>
      </c>
    </row>
    <row r="74" spans="1:22">
      <c r="A74" s="3" t="s">
        <v>4</v>
      </c>
      <c r="B74" s="3">
        <f>STDEV((L25/C25),(O25/F25),(R25/I25))</f>
        <v>0.52031348535924804</v>
      </c>
      <c r="C74" s="3">
        <f>STDEV((U25/C25),(X25/F25),(AA25/I25))</f>
        <v>0.2030998148948582</v>
      </c>
      <c r="D74" s="3">
        <f>STDEV((AD25/C25),(AG25/F25),(AJ25/I25))</f>
        <v>0.13339615760658224</v>
      </c>
      <c r="E74" s="3">
        <f>STDEV((AM25/C25),(AP25/F25),(AS25/I25))</f>
        <v>0.17108120372044391</v>
      </c>
      <c r="F74" s="3">
        <f>STDEV((AV25/C25),(AY25/F25),(BB25/I25))</f>
        <v>0.12537071336466676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98.885469523780259</v>
      </c>
      <c r="D79" s="16">
        <f>(AVERAGE(D9,G9,J9)/AVERAGE(D25,G25,J25))*100</f>
        <v>1.1145304762197419</v>
      </c>
      <c r="E79" s="16">
        <f>(AVERAGE(D10,G10,J10)/AVERAGE(D25,G25,J25))*100</f>
        <v>0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1.1145304762197419</v>
      </c>
    </row>
    <row r="80" spans="1:22">
      <c r="B80" s="3">
        <v>5</v>
      </c>
      <c r="C80" s="16">
        <f>(AVERAGE(M8,P8,S8)/AVERAGE(M25,P25,S25))*100</f>
        <v>99.015417786759969</v>
      </c>
      <c r="D80" s="16">
        <f>(AVERAGE(M9,P9,S9)/AVERAGE(M25,P25,S25))*100</f>
        <v>0.98458221324003481</v>
      </c>
      <c r="E80" s="16">
        <f>(AVERAGE(M10,P10,S10)/AVERAGE(M25,P25,S25))*100</f>
        <v>0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0.98458221324003481</v>
      </c>
    </row>
    <row r="81" spans="1:22">
      <c r="B81" s="3">
        <v>15</v>
      </c>
      <c r="C81" s="16">
        <f>(AVERAGE(V8,Y8,AB8)/AVERAGE(V25,Y25,AB25))*100</f>
        <v>98.76461096387969</v>
      </c>
      <c r="D81" s="16">
        <f>(AVERAGE(V9,Y9,AB9)/AVERAGE(V25,Y25,AB25))*100</f>
        <v>1.2353890361202986</v>
      </c>
      <c r="E81" s="16">
        <f>(AVERAGE(V10,Y10,AB10)/AVERAGE(V25,Y25,AB25))*100</f>
        <v>0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1.2353890361202986</v>
      </c>
    </row>
    <row r="82" spans="1:22">
      <c r="B82" s="3">
        <v>30</v>
      </c>
      <c r="C82" s="16">
        <f>(AVERAGE(AE8,AH8,AK8)/AVERAGE(AE25,AH25,AK25))*100</f>
        <v>98.661972514925139</v>
      </c>
      <c r="D82" s="16">
        <f>(AVERAGE(AE9,AH9,AK9)/AVERAGE(AE25,AH25,AK25))*100</f>
        <v>1.3380274850748564</v>
      </c>
      <c r="E82" s="16">
        <f>(AVERAGE(AE10,AH10,AK10)/AVERAGE(AE25,AH25,AK25))*100</f>
        <v>0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1.3380274850748564</v>
      </c>
    </row>
    <row r="83" spans="1:22">
      <c r="B83" s="3">
        <v>60</v>
      </c>
      <c r="C83" s="16">
        <f>(AVERAGE(AN8,AQ8,AT8)/AVERAGE(AN25,AQ25,AT25))*100</f>
        <v>96.099845263053624</v>
      </c>
      <c r="D83" s="16">
        <f>(AVERAGE(AN9,AQ9,AT9)/AVERAGE(AN25,AQ25,AT25))*100</f>
        <v>3.9001547369464027</v>
      </c>
      <c r="E83" s="16">
        <f>(AVERAGE(AN10,AQ10,AT10)/AVERAGE(AN25,AQ25,AT25))*100</f>
        <v>0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3.9001547369464027</v>
      </c>
    </row>
    <row r="84" spans="1:22">
      <c r="B84" s="3">
        <v>120</v>
      </c>
      <c r="C84" s="3">
        <f>(AVERAGE(AW8,AZ8,BC8)/AVERAGE(AW25,AZ25,BC25))*100</f>
        <v>91.833599942849773</v>
      </c>
      <c r="D84" s="3">
        <f>(AVERAGE(AW9,AZ9,BC9)/AVERAGE(AW25,AZ25,BC25))*100</f>
        <v>8.1664000571502147</v>
      </c>
      <c r="E84" s="3">
        <f>(AVERAGE(AW10,AZ10,BC10)/AVERAGE(AW25,AZ25,BC25))*100</f>
        <v>0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8.1664000571502147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1.4718389239178098</v>
      </c>
      <c r="D87" s="3">
        <f>STDEV(((D9/D25)*100),((G9/G25)*100),((J9/J25)*100))</f>
        <v>1.4718389239178051</v>
      </c>
      <c r="E87" s="3">
        <f>STDEV(((D10/D25)*100),((G10/G25)*100),((J10/J25)*100))</f>
        <v>0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0.28839180536295117</v>
      </c>
      <c r="D88" s="3">
        <f>STDEV(((M9/M25)*100),((P9/P25)*100),((S9/S25)*100))</f>
        <v>0.2883918053629479</v>
      </c>
      <c r="E88" s="3">
        <f>STDEV(((M10/M25)*100),((P10/P25)*100),((S10/S25)*100))</f>
        <v>0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0.24021721781879865</v>
      </c>
      <c r="D89" s="3">
        <f>STDEV(((V9/V25)*100),((Y9/Y25)*100),((AB9/AB25)*100))</f>
        <v>0.24021721781879798</v>
      </c>
      <c r="E89" s="3">
        <f>STDEV(((V10/V25)*100),((Y10/Y25)*100),((AB10/AB25)*100))</f>
        <v>0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0.39679749843543688</v>
      </c>
      <c r="D90" s="3">
        <f>STDEV(((AE9/AE25)*100),((AH9/AH25)*100),((AK9/AK25)*100))</f>
        <v>0.39679749843543466</v>
      </c>
      <c r="E90" s="3">
        <f>STDEV(((AE10/AE25)*100),((AH10/AH25)*100),((AK10/AK25)*100))</f>
        <v>0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1.3372048565748238</v>
      </c>
      <c r="D91" s="3">
        <f>STDEV(((AN9/AN25)*100),((AQ9/AQ25)*100),((AT9/AT25)*100))</f>
        <v>1.3372048565748165</v>
      </c>
      <c r="E91" s="3">
        <f>STDEV(((AN10/AN25)*100),((AQ10/AQ25)*100),((AT10/AT25)*100))</f>
        <v>0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0.48261678624658627</v>
      </c>
      <c r="D92" s="3">
        <f>STDEV(((AW9/AW25)*100),((AZ9/AZ25)*100),((BC9/BC25)*100))</f>
        <v>0.48261678624657972</v>
      </c>
      <c r="E92" s="3">
        <f>STDEV(((AW10/AW25)*100),((AZ10/AZ25)*100),((BC10/BC25)*100))</f>
        <v>0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1.1832519694584582</v>
      </c>
      <c r="C95" s="3">
        <f>(AVERAGE(V25,Y25,AB25)/AVERAGE(D25,G25,J25))</f>
        <v>1.0558926963586124</v>
      </c>
      <c r="D95" s="3">
        <f>(AVERAGE(AE25,AH25,AK25)/AVERAGE(D25,G25,J25))</f>
        <v>1.1746449117855466</v>
      </c>
      <c r="E95" s="3">
        <f>(AVERAGE(AN25,AQ25,AT25)/AVERAGE(D25,G25,J25))</f>
        <v>1.0788544042775754</v>
      </c>
      <c r="F95" s="21">
        <f>AVERAGE(AW25,AZ25,BC25)/AVERAGE(D25,G25,J25)</f>
        <v>0.96789694576381036</v>
      </c>
    </row>
    <row r="96" spans="1:22">
      <c r="A96" s="3" t="s">
        <v>4</v>
      </c>
      <c r="B96" s="3">
        <f>STDEV((M25/D25),(P25/G25),(S25/J25))</f>
        <v>0.42519910519805976</v>
      </c>
      <c r="C96" s="3">
        <f>STDEV((V25/D25),(Y25/G25),(AB25/J25))</f>
        <v>0.24421183319766457</v>
      </c>
      <c r="D96" s="3">
        <f>STDEV((AE25/D25),(AH25/G25),(AK25/J25))</f>
        <v>0.14514284532437993</v>
      </c>
      <c r="E96" s="3">
        <f>STDEV((AN25/D25),(AQ25/G25),(AT25/J25))</f>
        <v>0.23273549754261166</v>
      </c>
      <c r="F96" s="3">
        <f>STDEV((AW25/D25),(AZ25/G25),(BC25/J25))</f>
        <v>8.2632840368134702E-2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topLeftCell="B1" zoomScale="50" zoomScaleNormal="50" zoomScalePageLayoutView="50" workbookViewId="0">
      <pane ySplit="5" topLeftCell="A6" activePane="bottomLeft" state="frozen"/>
      <selection pane="bottomLeft" activeCell="B8" sqref="B8:BI10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556821.80000000005</v>
      </c>
      <c r="C8">
        <v>113794.9</v>
      </c>
      <c r="D8">
        <v>23684.68</v>
      </c>
      <c r="E8">
        <v>369378.2</v>
      </c>
      <c r="F8">
        <v>74349.100000000006</v>
      </c>
      <c r="G8">
        <v>19103.150000000001</v>
      </c>
      <c r="H8">
        <v>412784.5</v>
      </c>
      <c r="I8">
        <v>97384.23</v>
      </c>
      <c r="J8">
        <v>25930.34</v>
      </c>
      <c r="K8">
        <v>243303.7</v>
      </c>
      <c r="L8">
        <v>56324.52</v>
      </c>
      <c r="M8">
        <v>25014.799999999999</v>
      </c>
      <c r="N8">
        <v>95518.22</v>
      </c>
      <c r="O8">
        <v>37849.35</v>
      </c>
      <c r="P8">
        <v>8204.1149999999998</v>
      </c>
      <c r="Q8">
        <v>123759.4</v>
      </c>
      <c r="R8">
        <v>84302.35</v>
      </c>
      <c r="S8">
        <v>8192.0779999999995</v>
      </c>
      <c r="T8">
        <v>329017.90000000002</v>
      </c>
      <c r="U8">
        <v>50293.05</v>
      </c>
      <c r="V8">
        <v>5750.4059999999999</v>
      </c>
      <c r="W8">
        <v>527364.9</v>
      </c>
      <c r="X8">
        <v>88197.119999999995</v>
      </c>
      <c r="Y8">
        <v>21763.51</v>
      </c>
      <c r="Z8">
        <v>272731.40000000002</v>
      </c>
      <c r="AA8">
        <v>59265.89</v>
      </c>
      <c r="AB8">
        <v>2196.654</v>
      </c>
      <c r="AC8">
        <v>276417.59999999998</v>
      </c>
      <c r="AD8">
        <v>55594.41</v>
      </c>
      <c r="AE8">
        <v>2138.6860000000001</v>
      </c>
      <c r="AF8">
        <v>191718.3</v>
      </c>
      <c r="AG8">
        <v>60750.400000000001</v>
      </c>
      <c r="AH8">
        <v>8646.6239999999998</v>
      </c>
      <c r="AI8">
        <v>268466.2</v>
      </c>
      <c r="AJ8">
        <v>43394.57</v>
      </c>
      <c r="AK8">
        <v>3646.4479999999999</v>
      </c>
      <c r="AL8">
        <v>343707.6</v>
      </c>
      <c r="AM8">
        <v>14585.83</v>
      </c>
      <c r="AN8">
        <v>6251.6559999999999</v>
      </c>
      <c r="AO8">
        <v>118699.8</v>
      </c>
      <c r="AP8">
        <v>37501.410000000003</v>
      </c>
      <c r="AQ8">
        <v>4848.7209999999995</v>
      </c>
      <c r="AR8">
        <v>356137.8</v>
      </c>
      <c r="AS8">
        <v>59621.09</v>
      </c>
      <c r="AT8">
        <v>9018.1939999999995</v>
      </c>
      <c r="AU8">
        <v>148782</v>
      </c>
      <c r="AV8">
        <v>19560.91</v>
      </c>
      <c r="AW8">
        <v>5872.4809999999998</v>
      </c>
      <c r="AX8">
        <v>300443.09999999998</v>
      </c>
      <c r="AY8">
        <v>39442.589999999997</v>
      </c>
      <c r="AZ8">
        <v>1789.816</v>
      </c>
      <c r="BA8">
        <v>329460.2</v>
      </c>
      <c r="BB8">
        <v>17985.259999999998</v>
      </c>
      <c r="BC8">
        <v>1790.1410000000001</v>
      </c>
      <c r="BD8">
        <v>888.16579999999999</v>
      </c>
      <c r="BE8">
        <v>0</v>
      </c>
      <c r="BF8">
        <v>497.92559999999997</v>
      </c>
      <c r="BG8">
        <v>492.87270000000001</v>
      </c>
      <c r="BH8">
        <v>687.60159999999996</v>
      </c>
      <c r="BI8">
        <v>474.14789999999999</v>
      </c>
    </row>
    <row r="9" spans="1:61" s="6" customFormat="1">
      <c r="A9" s="7" t="s">
        <v>76</v>
      </c>
      <c r="B9">
        <v>249658.7</v>
      </c>
      <c r="C9">
        <v>8546.3780000000006</v>
      </c>
      <c r="D9">
        <v>1849.124</v>
      </c>
      <c r="E9">
        <v>149300.5</v>
      </c>
      <c r="F9">
        <v>0</v>
      </c>
      <c r="G9">
        <v>1988.972</v>
      </c>
      <c r="H9">
        <v>277121.09999999998</v>
      </c>
      <c r="I9">
        <v>3934.3420000000001</v>
      </c>
      <c r="J9">
        <v>0</v>
      </c>
      <c r="K9">
        <v>207709.7</v>
      </c>
      <c r="L9">
        <v>8653.0589999999993</v>
      </c>
      <c r="M9">
        <v>5663.0259999999998</v>
      </c>
      <c r="N9">
        <v>71644.78</v>
      </c>
      <c r="O9">
        <v>7882.7430000000004</v>
      </c>
      <c r="P9">
        <v>8947.152</v>
      </c>
      <c r="Q9">
        <v>116694.5</v>
      </c>
      <c r="R9">
        <v>21076.76</v>
      </c>
      <c r="S9">
        <v>7066.4589999999998</v>
      </c>
      <c r="T9">
        <v>165212.9</v>
      </c>
      <c r="U9">
        <v>13125.23</v>
      </c>
      <c r="V9">
        <v>12528.63</v>
      </c>
      <c r="W9">
        <v>207840</v>
      </c>
      <c r="X9">
        <v>44396.66</v>
      </c>
      <c r="Y9">
        <v>27397.13</v>
      </c>
      <c r="Z9">
        <v>97192.55</v>
      </c>
      <c r="AA9">
        <v>34792.339999999997</v>
      </c>
      <c r="AB9">
        <v>4423.4210000000003</v>
      </c>
      <c r="AC9">
        <v>53086.76</v>
      </c>
      <c r="AD9">
        <v>28518.560000000001</v>
      </c>
      <c r="AE9">
        <v>3234.7950000000001</v>
      </c>
      <c r="AF9">
        <v>17557.77</v>
      </c>
      <c r="AG9">
        <v>23888.79</v>
      </c>
      <c r="AH9">
        <v>4191.241</v>
      </c>
      <c r="AI9">
        <v>57203.72</v>
      </c>
      <c r="AJ9">
        <v>25664.61</v>
      </c>
      <c r="AK9">
        <v>7423.0529999999999</v>
      </c>
      <c r="AL9">
        <v>53250.77</v>
      </c>
      <c r="AM9">
        <v>16106.6</v>
      </c>
      <c r="AN9">
        <v>12186.52</v>
      </c>
      <c r="AO9">
        <v>14592.57</v>
      </c>
      <c r="AP9">
        <v>54875.75</v>
      </c>
      <c r="AQ9">
        <v>12752.72</v>
      </c>
      <c r="AR9">
        <v>84233.61</v>
      </c>
      <c r="AS9">
        <v>17891.830000000002</v>
      </c>
      <c r="AT9">
        <v>12131.78</v>
      </c>
      <c r="AU9">
        <v>21374.560000000001</v>
      </c>
      <c r="AV9">
        <v>8050.2969999999996</v>
      </c>
      <c r="AW9">
        <v>24709.53</v>
      </c>
      <c r="AX9">
        <v>71616.039999999994</v>
      </c>
      <c r="AY9">
        <v>41181.769999999997</v>
      </c>
      <c r="AZ9">
        <v>16133.52</v>
      </c>
      <c r="BA9">
        <v>81908.12</v>
      </c>
      <c r="BB9">
        <v>53951.4</v>
      </c>
      <c r="BC9">
        <v>6508.7889999999998</v>
      </c>
      <c r="BD9">
        <v>0</v>
      </c>
      <c r="BE9">
        <v>0</v>
      </c>
      <c r="BF9">
        <v>587.55330000000004</v>
      </c>
      <c r="BG9">
        <v>0</v>
      </c>
      <c r="BH9">
        <v>0</v>
      </c>
      <c r="BI9">
        <v>0</v>
      </c>
    </row>
    <row r="10" spans="1:61" s="6" customFormat="1">
      <c r="A10" s="7" t="s">
        <v>77</v>
      </c>
      <c r="B10">
        <v>0</v>
      </c>
      <c r="C10">
        <v>0</v>
      </c>
      <c r="D10">
        <v>0</v>
      </c>
      <c r="E10">
        <v>4736.9709999999995</v>
      </c>
      <c r="F10">
        <v>0</v>
      </c>
      <c r="G10">
        <v>0</v>
      </c>
      <c r="H10">
        <v>4234.1350000000002</v>
      </c>
      <c r="I10">
        <v>0</v>
      </c>
      <c r="J10">
        <v>750.07830000000001</v>
      </c>
      <c r="K10">
        <v>68297.850000000006</v>
      </c>
      <c r="L10">
        <v>611.46230000000003</v>
      </c>
      <c r="M10">
        <v>0</v>
      </c>
      <c r="N10">
        <v>24747.98</v>
      </c>
      <c r="O10">
        <v>1066.105</v>
      </c>
      <c r="P10">
        <v>4761.5730000000003</v>
      </c>
      <c r="Q10">
        <v>51831.18</v>
      </c>
      <c r="R10">
        <v>3066.2130000000002</v>
      </c>
      <c r="S10">
        <v>0</v>
      </c>
      <c r="T10">
        <v>130048.2</v>
      </c>
      <c r="U10">
        <v>16081.47</v>
      </c>
      <c r="V10">
        <v>3623.6619999999998</v>
      </c>
      <c r="W10">
        <v>155502</v>
      </c>
      <c r="X10">
        <v>46973.82</v>
      </c>
      <c r="Y10">
        <v>24538.05</v>
      </c>
      <c r="Z10">
        <v>79750.16</v>
      </c>
      <c r="AA10">
        <v>34282.22</v>
      </c>
      <c r="AB10">
        <v>10974.63</v>
      </c>
      <c r="AC10">
        <v>63095.68</v>
      </c>
      <c r="AD10">
        <v>46152.88</v>
      </c>
      <c r="AE10">
        <v>19872.04</v>
      </c>
      <c r="AF10">
        <v>19807.560000000001</v>
      </c>
      <c r="AG10">
        <v>54124.99</v>
      </c>
      <c r="AH10">
        <v>42019.3</v>
      </c>
      <c r="AI10">
        <v>33468.76</v>
      </c>
      <c r="AJ10">
        <v>57870.44</v>
      </c>
      <c r="AK10">
        <v>50376.35</v>
      </c>
      <c r="AL10">
        <v>49329.35</v>
      </c>
      <c r="AM10">
        <v>72828.12</v>
      </c>
      <c r="AN10">
        <v>46863.43</v>
      </c>
      <c r="AO10">
        <v>31800.54</v>
      </c>
      <c r="AP10">
        <v>95428.76</v>
      </c>
      <c r="AQ10">
        <v>81072.47</v>
      </c>
      <c r="AR10">
        <v>59916.7</v>
      </c>
      <c r="AS10">
        <v>59538.68</v>
      </c>
      <c r="AT10">
        <v>28240.46</v>
      </c>
      <c r="AU10">
        <v>72484.97</v>
      </c>
      <c r="AV10">
        <v>54889.79</v>
      </c>
      <c r="AW10">
        <v>146579.9</v>
      </c>
      <c r="AX10">
        <v>147882.6</v>
      </c>
      <c r="AY10">
        <v>205990.9</v>
      </c>
      <c r="AZ10">
        <v>142333</v>
      </c>
      <c r="BA10">
        <v>104406.8</v>
      </c>
      <c r="BB10">
        <v>202908.9</v>
      </c>
      <c r="BC10">
        <v>96189.84</v>
      </c>
      <c r="BD10">
        <v>0</v>
      </c>
      <c r="BE10">
        <v>749.09730000000002</v>
      </c>
      <c r="BF10">
        <v>617.45100000000002</v>
      </c>
      <c r="BG10">
        <v>0</v>
      </c>
      <c r="BH10">
        <v>487.46390000000002</v>
      </c>
      <c r="BI10">
        <v>0</v>
      </c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806480.5</v>
      </c>
      <c r="C25" s="23">
        <f t="shared" ref="C25:BC25" si="0">SUM(C8:C24)</f>
        <v>122341.27799999999</v>
      </c>
      <c r="D25" s="23">
        <f t="shared" si="0"/>
        <v>25533.804</v>
      </c>
      <c r="E25" s="23">
        <f t="shared" si="0"/>
        <v>523415.67100000003</v>
      </c>
      <c r="F25" s="23">
        <f t="shared" si="0"/>
        <v>74349.100000000006</v>
      </c>
      <c r="G25" s="23">
        <f t="shared" si="0"/>
        <v>21092.122000000003</v>
      </c>
      <c r="H25" s="23">
        <f t="shared" si="0"/>
        <v>694139.73499999999</v>
      </c>
      <c r="I25" s="23">
        <f t="shared" si="0"/>
        <v>101318.572</v>
      </c>
      <c r="J25" s="23">
        <f t="shared" si="0"/>
        <v>26680.418300000001</v>
      </c>
      <c r="K25" s="23">
        <f t="shared" si="0"/>
        <v>519311.25</v>
      </c>
      <c r="L25" s="23">
        <f t="shared" si="0"/>
        <v>65589.041299999997</v>
      </c>
      <c r="M25" s="23">
        <f t="shared" si="0"/>
        <v>30677.826000000001</v>
      </c>
      <c r="N25" s="23">
        <f t="shared" si="0"/>
        <v>191910.98</v>
      </c>
      <c r="O25" s="23">
        <f t="shared" si="0"/>
        <v>46798.198000000004</v>
      </c>
      <c r="P25" s="23">
        <f t="shared" si="0"/>
        <v>21912.84</v>
      </c>
      <c r="Q25" s="23">
        <f t="shared" si="0"/>
        <v>292285.08</v>
      </c>
      <c r="R25" s="23">
        <f t="shared" si="0"/>
        <v>108445.323</v>
      </c>
      <c r="S25" s="23">
        <f t="shared" si="0"/>
        <v>15258.537</v>
      </c>
      <c r="T25" s="23">
        <f t="shared" si="0"/>
        <v>624279</v>
      </c>
      <c r="U25" s="23">
        <f t="shared" si="0"/>
        <v>79499.75</v>
      </c>
      <c r="V25" s="23">
        <f t="shared" si="0"/>
        <v>21902.698</v>
      </c>
      <c r="W25" s="23">
        <f t="shared" si="0"/>
        <v>890706.9</v>
      </c>
      <c r="X25" s="23">
        <f t="shared" si="0"/>
        <v>179567.6</v>
      </c>
      <c r="Y25" s="23">
        <f t="shared" si="0"/>
        <v>73698.69</v>
      </c>
      <c r="Z25" s="23">
        <f t="shared" si="0"/>
        <v>449674.11</v>
      </c>
      <c r="AA25" s="23">
        <f t="shared" si="0"/>
        <v>128340.45</v>
      </c>
      <c r="AB25" s="23">
        <f t="shared" si="0"/>
        <v>17594.705000000002</v>
      </c>
      <c r="AC25" s="23">
        <f t="shared" si="0"/>
        <v>392600.04</v>
      </c>
      <c r="AD25" s="23">
        <f t="shared" si="0"/>
        <v>130265.85</v>
      </c>
      <c r="AE25" s="23">
        <f t="shared" si="0"/>
        <v>25245.521000000001</v>
      </c>
      <c r="AF25" s="23">
        <f t="shared" si="0"/>
        <v>229083.62999999998</v>
      </c>
      <c r="AG25" s="23">
        <f t="shared" si="0"/>
        <v>138764.18</v>
      </c>
      <c r="AH25" s="23">
        <f t="shared" si="0"/>
        <v>54857.165000000001</v>
      </c>
      <c r="AI25" s="23">
        <f t="shared" si="0"/>
        <v>359138.68000000005</v>
      </c>
      <c r="AJ25" s="23">
        <f t="shared" si="0"/>
        <v>126929.62</v>
      </c>
      <c r="AK25" s="23">
        <f t="shared" si="0"/>
        <v>61445.850999999995</v>
      </c>
      <c r="AL25" s="23">
        <f t="shared" si="0"/>
        <v>446287.72</v>
      </c>
      <c r="AM25" s="23">
        <f t="shared" si="0"/>
        <v>103520.54999999999</v>
      </c>
      <c r="AN25" s="23">
        <f t="shared" si="0"/>
        <v>65301.606</v>
      </c>
      <c r="AO25" s="23">
        <f t="shared" si="0"/>
        <v>165092.91</v>
      </c>
      <c r="AP25" s="23">
        <f t="shared" si="0"/>
        <v>187805.91999999998</v>
      </c>
      <c r="AQ25" s="23">
        <f t="shared" si="0"/>
        <v>98673.910999999993</v>
      </c>
      <c r="AR25" s="23">
        <f t="shared" si="0"/>
        <v>500288.11</v>
      </c>
      <c r="AS25" s="23">
        <f t="shared" si="0"/>
        <v>137051.6</v>
      </c>
      <c r="AT25" s="23">
        <f t="shared" si="0"/>
        <v>49390.434000000001</v>
      </c>
      <c r="AU25" s="23">
        <f t="shared" si="0"/>
        <v>242641.53</v>
      </c>
      <c r="AV25" s="23">
        <f t="shared" si="0"/>
        <v>82500.997000000003</v>
      </c>
      <c r="AW25" s="23">
        <f t="shared" si="0"/>
        <v>177161.91099999999</v>
      </c>
      <c r="AX25" s="23">
        <f t="shared" si="0"/>
        <v>519941.74</v>
      </c>
      <c r="AY25" s="23">
        <f t="shared" si="0"/>
        <v>286615.26</v>
      </c>
      <c r="AZ25" s="23">
        <f t="shared" si="0"/>
        <v>160256.33600000001</v>
      </c>
      <c r="BA25" s="23">
        <f t="shared" si="0"/>
        <v>515775.12</v>
      </c>
      <c r="BB25" s="23">
        <f t="shared" si="0"/>
        <v>274845.56</v>
      </c>
      <c r="BC25" s="23">
        <f t="shared" si="0"/>
        <v>104488.76999999999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66.154187088813444</v>
      </c>
      <c r="D34" s="16">
        <f>(AVERAGE(B9,E9,H9)/AVERAGE(B25,E25,H25))*100</f>
        <v>33.402584311663894</v>
      </c>
      <c r="E34" s="16">
        <f>(AVERAGE(B10,E10,H10)/AVERAGE(B25,E25,H25))*100</f>
        <v>0.44322859952268068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33.845812911186577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46.096457433877589</v>
      </c>
      <c r="D35" s="16">
        <f>(AVERAGE(K9,N9,Q9)/AVERAGE(K25,N25,Q25))*100</f>
        <v>39.46647683114535</v>
      </c>
      <c r="E35" s="16">
        <f>(AVERAGE($K10,$N10,$Q10)/AVERAGE(K25,N25,Q25))*100</f>
        <v>14.437065734977056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53.903542566122404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57.471226281029686</v>
      </c>
      <c r="D36" s="16">
        <f>(AVERAGE(T9,W9,Z9)/AVERAGE(T25,W25,Z25))*100</f>
        <v>23.935207496792284</v>
      </c>
      <c r="E36" s="16">
        <f>(AVERAGE(T10,W10,Z10)/AVERAGE(T25,W25,Z25))*100</f>
        <v>18.593566222178058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42.528773718970342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75.100460343302743</v>
      </c>
      <c r="D37" s="16">
        <f>(AVERAGE(AC9,AF9,AI9)/AVERAGE(AC25,AF25,AI25))*100</f>
        <v>13.03480186804471</v>
      </c>
      <c r="E37" s="16">
        <f>(AVERAGE(AC10,AF10,AI10)/AVERAGE(AC25,AF25,AI25))*100</f>
        <v>11.864737788652551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24.899539656697261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73.632114545201659</v>
      </c>
      <c r="D38" s="16">
        <f>(AVERAGE(AL9,AO9,AR9)/AVERAGE(AL25,AO25,AR25))*100</f>
        <v>13.68005994303663</v>
      </c>
      <c r="E38" s="16">
        <f>(AVERAGE(AL10,AO10,AR10)/AVERAGE(AL25,AO25,AR25))*100</f>
        <v>12.687825511761714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26.367885454798344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60.912910345900727</v>
      </c>
      <c r="D39" s="3">
        <f>(AVERAGE(AU9,AX9,BA9)/AVERAGE(AU25,AX25,BA25))*100</f>
        <v>13.681509142361866</v>
      </c>
      <c r="E39" s="3">
        <f>(AVERAGE(AU10,AX10,BA10)/AVERAGE(AU25,AX25,BA25))*100</f>
        <v>25.405580511737398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39.087089654099266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6.0184530580054858</v>
      </c>
      <c r="D43" s="6">
        <f>STDEV(((B9/B25)*100),((E9/E25)*100),((H9/H25)*100))</f>
        <v>6.0033628723405581</v>
      </c>
      <c r="E43" s="6">
        <f>STDEV(((B10/B25)*100),((E10/E25)*100),((H10/H25)*100))</f>
        <v>0.46154928988105631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3.7432522348428146</v>
      </c>
      <c r="D44" s="6">
        <f>STDEV(((K9/K25)*100),((N9/N25)*100),((Q9/Q25)*100))</f>
        <v>1.5181233661015894</v>
      </c>
      <c r="E44" s="6">
        <f>STDEV(((K10/K25)*100),((N10/N25)*100),((Q10/Q25)*100))</f>
        <v>2.7220465394058819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4.2336244897316977</v>
      </c>
      <c r="D45" s="6">
        <f>STDEV(((T9/T25)*100),((W9/W25)*100),((Z9/Z25)*100))</f>
        <v>2.4592184680048463</v>
      </c>
      <c r="E45" s="6">
        <f>STDEV(((T10/T25)*100),((W10/W25)*100),((Z10/Z25)*100))</f>
        <v>1.8728838413357878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6.7720715997474592</v>
      </c>
      <c r="D46" s="6">
        <f>STDEV(((AC9/AC25)*100),((AF9/AF25)*100),((AI9/AI25)*100))</f>
        <v>4.250262734245128</v>
      </c>
      <c r="E46" s="6">
        <f>STDEV(((AC10/AC25)*100),((AF10/AF25)*100),((AI10/AI25)*100))</f>
        <v>4.1063090059624585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3.1793477016940557</v>
      </c>
      <c r="D47" s="6">
        <f>STDEV(((AL9/AL25)*100),((AO9/AO25)*100),((AR9/AR25)*100))</f>
        <v>4.0330782969765311</v>
      </c>
      <c r="E47" s="6">
        <f>STDEV(((AL10/AL25)*100),((AO10/AO25)*100),((AR10/AR25)*100))</f>
        <v>4.4966930476766871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3.0593224385376141</v>
      </c>
      <c r="D48" s="6">
        <f>STDEV(((AU9/AU25)*100),((AX9/AX25)*100),((BA9/BA25)*100))</f>
        <v>3.630721344513927</v>
      </c>
      <c r="E48" s="6">
        <f>STDEV(((AU10/AU25)*100),((AX10/AX25)*100),((BA10/BA25)*100))</f>
        <v>5.1965871117670792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0.49579521145115507</v>
      </c>
      <c r="C51" s="3">
        <f>(AVERAGE(T25,W25,Z25)/AVERAGE(B25,E25,H25))</f>
        <v>0.97066460341736638</v>
      </c>
      <c r="D51" s="3">
        <f>(AVERAGE(AC25,AF25,AI25)/AVERAGE(B25,E25,H25))</f>
        <v>0.48458742608887295</v>
      </c>
      <c r="E51" s="3">
        <f>(AVERAGE(AL25,AO25,AR25)/AVERAGE(B25,E25,H25))</f>
        <v>0.54923370514554504</v>
      </c>
      <c r="F51" s="3">
        <f>(AVERAGE(AU25,AX25,BA25)/AVERAGE(B25,E25,H25))</f>
        <v>0.63158879059925144</v>
      </c>
    </row>
    <row r="52" spans="1:22">
      <c r="A52" s="3" t="s">
        <v>4</v>
      </c>
      <c r="B52" s="3">
        <f>STDEV((K25/B25),(N25/E25),(Q25/H25))</f>
        <v>0.14691416372498867</v>
      </c>
      <c r="C52" s="3">
        <f>STDEV((T25/B25),(W25/E25),(Z25/H25))</f>
        <v>0.57549650439553812</v>
      </c>
      <c r="D52" s="3">
        <f>STDEV((AC25/B25),(AF25/E25),(AI25/H25))</f>
        <v>4.0216415549175093E-2</v>
      </c>
      <c r="E52" s="3">
        <f>STDEV((AL25/B25),(AO25/E25),(AR25/H25))</f>
        <v>0.20368074151419424</v>
      </c>
      <c r="F52" s="3">
        <f>STDEV((AU25/B25),(AX25/E25),(BA25/H25))</f>
        <v>0.3506506380999086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95.811964707771352</v>
      </c>
      <c r="D57" s="16">
        <f>(AVERAGE(C9,F9,I9)/AVERAGE(C25,F25,I25))*100</f>
        <v>4.1880352922286406</v>
      </c>
      <c r="E57" s="16">
        <f>(AVERAGE(C10,F10,I10)/AVERAGE(C25,F25,I25))*100</f>
        <v>0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4.1880352922286406</v>
      </c>
    </row>
    <row r="58" spans="1:22">
      <c r="B58" s="3">
        <v>5</v>
      </c>
      <c r="C58" s="16">
        <f>(AVERAGE(L8,O8,R8)/AVERAGE(L25,O25,R25))*100</f>
        <v>80.819702557062627</v>
      </c>
      <c r="D58" s="16">
        <f>(AVERAGE(L9,O9,R9)/AVERAGE(L25,O25,R25))*100</f>
        <v>17.032163014484933</v>
      </c>
      <c r="E58" s="16">
        <f>(AVERAGE(L10,O10,R10)/AVERAGE(L25,O25,R25))*100</f>
        <v>2.148134428452448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19.18029744293738</v>
      </c>
    </row>
    <row r="59" spans="1:22">
      <c r="B59" s="3">
        <v>15</v>
      </c>
      <c r="C59" s="16">
        <f>(AVERAGE(U8,X8,AA8)/AVERAGE(U25,X25,AA25))*100</f>
        <v>51.045967582480266</v>
      </c>
      <c r="D59" s="16">
        <f>(AVERAGE(U9,X9,AA9)/AVERAGE(U25,X25,AA25))*100</f>
        <v>23.828696789274765</v>
      </c>
      <c r="E59" s="16">
        <f>(AVERAGE(U10,X10,AA10)/AVERAGE(U25,X25,AA25))*100</f>
        <v>25.125335628244965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48.954032417519727</v>
      </c>
    </row>
    <row r="60" spans="1:22">
      <c r="B60" s="3">
        <v>30</v>
      </c>
      <c r="C60" s="16">
        <f>(AVERAGE(AD8,AG8,AJ8)/AVERAGE(AD25,AG25,AJ25))*100</f>
        <v>40.342337912461531</v>
      </c>
      <c r="D60" s="16">
        <f>(AVERAGE(AD9,AG9,AJ9)/AVERAGE(AD25,AG25,AJ25))*100</f>
        <v>19.717150472276657</v>
      </c>
      <c r="E60" s="16">
        <f>(AVERAGE(AD10,AG10,AJ10)/AVERAGE(AD25,AG25,AJ25))*100</f>
        <v>39.940511615261805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59.657662087538462</v>
      </c>
    </row>
    <row r="61" spans="1:22">
      <c r="B61" s="3">
        <v>60</v>
      </c>
      <c r="C61" s="16">
        <f>(AVERAGE(AM8,AP8,AS8)/AVERAGE(AM25,AP25,AS25))*100</f>
        <v>26.077042179119957</v>
      </c>
      <c r="D61" s="16">
        <f>(AVERAGE(AM9,AP9,AS9)/AVERAGE(AM25,AP25,AS25))*100</f>
        <v>20.746668941292914</v>
      </c>
      <c r="E61" s="16">
        <f>(AVERAGE(AM10,AP10,AS10)/AVERAGE(AM25,AP25,AS25))*100</f>
        <v>53.17628887958714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73.922957820880058</v>
      </c>
    </row>
    <row r="62" spans="1:22">
      <c r="B62" s="3">
        <v>120</v>
      </c>
      <c r="C62" s="3">
        <f>(AVERAGE(AV8,AY8,BB8)/AVERAGE(AV25,AY25,BB25))*100</f>
        <v>11.955485242691026</v>
      </c>
      <c r="D62" s="3">
        <f>(AVERAGE(AV9,AY9,BB9)/AVERAGE(AV25,AY25,BB25))*100</f>
        <v>16.023227507602364</v>
      </c>
      <c r="E62" s="3">
        <f>(AVERAGE(AV10,AY10,BB10)/AVERAGE(AV25,AY25,BB25))*100</f>
        <v>72.021287249706603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88.044514757308974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3.5001043936171743</v>
      </c>
      <c r="D65" s="6">
        <f>STDEV(((C9/C25)*100),((F9/F25)*100),((I9/I25)*100))</f>
        <v>3.5001043936171756</v>
      </c>
      <c r="E65" s="6">
        <f>STDEV(((C10/C25)*100),((F10/F25)*100),((I10/I25)*100))</f>
        <v>0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4.1039934853404567</v>
      </c>
      <c r="D66" s="3">
        <f>STDEV(((L9/L25)*100),((O9/O25)*100),((R9/R25)*100))</f>
        <v>3.1362320874324321</v>
      </c>
      <c r="E66" s="6">
        <f>STDEV(((L10/L25)*100),((O10/O25)*100),((R10/R25)*100))</f>
        <v>0.97507874918534587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9.1338469709211303</v>
      </c>
      <c r="D67" s="3">
        <f>STDEV(((U9/U25)*100),((X9/X25)*100),((AA9/AA25)*100))</f>
        <v>5.5605505235940065</v>
      </c>
      <c r="E67" s="6">
        <f>STDEV(((U10/U25)*100),((X10/X25)*100),((AA10/AA25)*100))</f>
        <v>3.5944443587268977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5.2486653862123234</v>
      </c>
      <c r="D68" s="3">
        <f>STDEV(((AD9/AD25)*100),((AG9/AG25)*100),((AJ9/AJ25)*100))</f>
        <v>2.3699590568428937</v>
      </c>
      <c r="E68" s="6">
        <f>STDEV(((AD10/AD25)*100),((AG10/AG25)*100),((AJ10/AJ25)*100))</f>
        <v>5.1552569434644431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15.564618823612832</v>
      </c>
      <c r="D69" s="3">
        <f>STDEV(((AM9/AM25)*100),((AP9/AP25)*100),((AS9/AS25)*100))</f>
        <v>8.7003299112812975</v>
      </c>
      <c r="E69" s="6">
        <f>STDEV(((AM10/AM25)*100),((AP10/AP25)*100),((AS10/AS25)*100))</f>
        <v>13.905459501510705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8.6191905448954778</v>
      </c>
      <c r="D70" s="3">
        <f>STDEV(((AV9/AV25)*100),((AY9/AY25)*100),((BB9/BB25)*100))</f>
        <v>4.9395238040345539</v>
      </c>
      <c r="E70" s="6">
        <f>STDEV(((AV10/AV25)*100),((AY10/AY25)*100),((BB10/BB25)*100))</f>
        <v>3.7755004440980273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0.7410266111135253</v>
      </c>
      <c r="C73" s="3">
        <f>(AVERAGE(U25,X25,AA25)/AVERAGE(C25,F25,I25))</f>
        <v>1.2999871312589772</v>
      </c>
      <c r="D73" s="3">
        <f>(AVERAGE(AD25,AG25,AJ25)/AVERAGE(C25,F25,I25))</f>
        <v>1.3286837526188393</v>
      </c>
      <c r="E73" s="21">
        <f>AVERAGE(AM25,AP25,AS25)/AVERAGE(C25,F25,I25)</f>
        <v>1.4374671297623778</v>
      </c>
      <c r="F73" s="3">
        <f>(AVERAGE(AV25,AY25,BB25)/AVERAGE(C25,F25,I25))</f>
        <v>2.1608807956942235</v>
      </c>
    </row>
    <row r="74" spans="1:22">
      <c r="A74" s="3" t="s">
        <v>4</v>
      </c>
      <c r="B74" s="3">
        <f>STDEV((L25/C25),(O25/F25),(R25/I25))</f>
        <v>0.28533582988180389</v>
      </c>
      <c r="C74" s="3">
        <f>STDEV((U25/C25),(X25/F25),(AA25/I25))</f>
        <v>0.89592899985042396</v>
      </c>
      <c r="D74" s="3">
        <f>STDEV((AD25/C25),(AG25/F25),(AJ25/I25))</f>
        <v>0.41921439633191743</v>
      </c>
      <c r="E74" s="3">
        <f>STDEV((AM25/C25),(AP25/F25),(AS25/I25))</f>
        <v>0.86169435026077079</v>
      </c>
      <c r="F74" s="3">
        <f>STDEV((AV25/C25),(AY25/F25),(BB25/I25))</f>
        <v>1.6112188477937419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93.74109520286089</v>
      </c>
      <c r="D79" s="16">
        <f>(AVERAGE(D9,G9,J9)/AVERAGE(D25,G25,J25))*100</f>
        <v>5.2356941771545946</v>
      </c>
      <c r="E79" s="16">
        <f>(AVERAGE(D10,G10,J10)/AVERAGE(D25,G25,J25))*100</f>
        <v>1.0232106199844968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6.2589047971390919</v>
      </c>
    </row>
    <row r="80" spans="1:22">
      <c r="B80" s="3">
        <v>5</v>
      </c>
      <c r="C80" s="16">
        <f>(AVERAGE(M8,P8,S8)/AVERAGE(M25,P25,S25))*100</f>
        <v>61.033868002841544</v>
      </c>
      <c r="D80" s="16">
        <f>(AVERAGE(M9,P9,S9)/AVERAGE(M25,P25,S25))*100</f>
        <v>31.948255899188677</v>
      </c>
      <c r="E80" s="16">
        <f>(AVERAGE(M10,P10,S10)/AVERAGE(M25,P25,S25))*100</f>
        <v>7.0178760979697881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38.966131997158463</v>
      </c>
    </row>
    <row r="81" spans="1:22">
      <c r="B81" s="3">
        <v>15</v>
      </c>
      <c r="C81" s="16">
        <f>(AVERAGE(V8,Y8,AB8)/AVERAGE(V25,Y25,AB25))*100</f>
        <v>26.246992464660419</v>
      </c>
      <c r="D81" s="16">
        <f>(AVERAGE(V9,Y9,AB9)/AVERAGE(V25,Y25,AB25))*100</f>
        <v>39.17907396326833</v>
      </c>
      <c r="E81" s="16">
        <f>(AVERAGE(V10,Y10,AB10)/AVERAGE(V25,Y25,AB25))*100</f>
        <v>34.573933572071248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73.753007535339577</v>
      </c>
    </row>
    <row r="82" spans="1:22">
      <c r="B82" s="3">
        <v>30</v>
      </c>
      <c r="C82" s="16">
        <f>(AVERAGE(AE8,AH8,AK8)/AVERAGE(AE25,AH25,AK25))*100</f>
        <v>10.195624981980563</v>
      </c>
      <c r="D82" s="16">
        <f>(AVERAGE(AE9,AH9,AK9)/AVERAGE(AE25,AH25,AK25))*100</f>
        <v>10.490457418150497</v>
      </c>
      <c r="E82" s="16">
        <f>(AVERAGE(AE10,AH10,AK10)/AVERAGE(AE25,AH25,AK25))*100</f>
        <v>79.31391759986893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89.804375018019428</v>
      </c>
    </row>
    <row r="83" spans="1:22">
      <c r="B83" s="3">
        <v>60</v>
      </c>
      <c r="C83" s="16">
        <f>(AVERAGE(AN8,AQ8,AT8)/AVERAGE(AN25,AQ25,AT25))*100</f>
        <v>9.4291384851747022</v>
      </c>
      <c r="D83" s="16">
        <f>(AVERAGE(AN9,AQ9,AT9)/AVERAGE(AN25,AQ25,AT25))*100</f>
        <v>17.374384163103887</v>
      </c>
      <c r="E83" s="16">
        <f>(AVERAGE(AN10,AQ10,AT10)/AVERAGE(AN25,AQ25,AT25))*100</f>
        <v>73.196477351721398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90.570861514825282</v>
      </c>
    </row>
    <row r="84" spans="1:22">
      <c r="B84" s="3">
        <v>120</v>
      </c>
      <c r="C84" s="3">
        <f>(AVERAGE(AW8,AZ8,BC8)/AVERAGE(AW25,AZ25,BC25))*100</f>
        <v>2.1390106145338716</v>
      </c>
      <c r="D84" s="3">
        <f>(AVERAGE(AW9,AZ9,BC9)/AVERAGE(AW25,AZ25,BC25))*100</f>
        <v>10.715339919574076</v>
      </c>
      <c r="E84" s="3">
        <f>(AVERAGE(AW10,AZ10,BC10)/AVERAGE(AW25,AZ25,BC25))*100</f>
        <v>87.145649465892049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97.860989385466127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3.3720124310114135</v>
      </c>
      <c r="D87" s="3">
        <f>STDEV(((D9/D25)*100),((G9/G25)*100),((J9/J25)*100))</f>
        <v>4.9355140680818126</v>
      </c>
      <c r="E87" s="3">
        <f>STDEV(((D10/D25)*100),((G10/G25)*100),((J10/J25)*100))</f>
        <v>1.6231301306782615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22.303236258035543</v>
      </c>
      <c r="D88" s="3">
        <f>STDEV(((M9/M25)*100),((P9/P25)*100),((S9/S25)*100))</f>
        <v>14.754801290837198</v>
      </c>
      <c r="E88" s="3">
        <f>STDEV(((M10/M25)*100),((P10/P25)*100),((S10/S25)*100))</f>
        <v>12.545591777770722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9.045145856803277</v>
      </c>
      <c r="D89" s="3">
        <f>STDEV(((V9/V25)*100),((Y9/Y25)*100),((AB9/AB25)*100))</f>
        <v>16.195541436470034</v>
      </c>
      <c r="E89" s="3">
        <f>STDEV(((V10/V25)*100),((Y10/Y25)*100),((AB10/AB25)*100))</f>
        <v>23.189860608727482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5.1018245118751766</v>
      </c>
      <c r="D90" s="3">
        <f>STDEV(((AE9/AE25)*100),((AH9/AH25)*100),((AK9/AK25)*100))</f>
        <v>2.7992330433566122</v>
      </c>
      <c r="E90" s="3">
        <f>STDEV(((AE10/AE25)*100),((AH10/AH25)*100),((AK10/AK25)*100))</f>
        <v>2.7141131623891837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6.773004155669458</v>
      </c>
      <c r="D91" s="3">
        <f>STDEV(((AN9/AN25)*100),((AQ9/AQ25)*100),((AT9/AT25)*100))</f>
        <v>5.8196462035785963</v>
      </c>
      <c r="E91" s="3">
        <f>STDEV(((AN10/AN25)*100),((AQ10/AQ25)*100),((AT10/AT25)*100))</f>
        <v>12.550406263704145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1.1366131329816718</v>
      </c>
      <c r="D92" s="3">
        <f>STDEV(((AW9/AW25)*100),((AZ9/AZ25)*100),((BC9/BC25)*100))</f>
        <v>3.8591451998143076</v>
      </c>
      <c r="E92" s="3">
        <f>STDEV(((AW10/AW25)*100),((AZ10/AZ25)*100),((BC10/BC25)*100))</f>
        <v>4.7312667994244126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0.92555703940620571</v>
      </c>
      <c r="C95" s="3">
        <f>(AVERAGE(V25,Y25,AB25)/AVERAGE(D25,G25,J25))</f>
        <v>1.5441513839068903</v>
      </c>
      <c r="D95" s="3">
        <f>(AVERAGE(AE25,AH25,AK25)/AVERAGE(D25,G25,J25))</f>
        <v>1.9309179628535913</v>
      </c>
      <c r="E95" s="3">
        <f>(AVERAGE(AN25,AQ25,AT25)/AVERAGE(D25,G25,J25))</f>
        <v>2.9106068927242896</v>
      </c>
      <c r="F95" s="21">
        <f>AVERAGE(AW25,AZ25,BC25)/AVERAGE(D25,G25,J25)</f>
        <v>6.0282233580156843</v>
      </c>
    </row>
    <row r="96" spans="1:22">
      <c r="A96" s="3" t="s">
        <v>4</v>
      </c>
      <c r="B96" s="3">
        <f>STDEV((M25/D25),(P25/G25),(S25/J25))</f>
        <v>0.32681944929128715</v>
      </c>
      <c r="C96" s="3">
        <f>STDEV((V25/D25),(Y25/G25),(AB25/J25))</f>
        <v>1.5824557206661209</v>
      </c>
      <c r="D96" s="3">
        <f>STDEV((AE25/D25),(AH25/G25),(AK25/J25))</f>
        <v>0.85781538901388388</v>
      </c>
      <c r="E96" s="3">
        <f>STDEV((AN25/D25),(AQ25/G25),(AT25/J25))</f>
        <v>1.4713215776515851</v>
      </c>
      <c r="F96" s="3">
        <f>STDEV((AW25/D25),(AZ25/G25),(BC25/J25))</f>
        <v>1.9630736924690826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topLeftCell="B1" zoomScale="50" zoomScaleNormal="50" zoomScalePageLayoutView="50" workbookViewId="0">
      <pane ySplit="5" topLeftCell="A6" activePane="bottomLeft" state="frozen"/>
      <selection pane="bottomLeft" activeCell="B8" sqref="B8:BI10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475969.4</v>
      </c>
      <c r="C8">
        <v>149571.20000000001</v>
      </c>
      <c r="D8">
        <v>121972.1</v>
      </c>
      <c r="E8">
        <v>362798</v>
      </c>
      <c r="F8">
        <v>138907.6</v>
      </c>
      <c r="G8">
        <v>117987.5</v>
      </c>
      <c r="H8">
        <v>414919.1</v>
      </c>
      <c r="I8">
        <v>152564.1</v>
      </c>
      <c r="J8">
        <v>114609.8</v>
      </c>
      <c r="K8">
        <v>423309.4</v>
      </c>
      <c r="L8">
        <v>117608.4</v>
      </c>
      <c r="M8">
        <v>82227.22</v>
      </c>
      <c r="N8">
        <v>184515.5</v>
      </c>
      <c r="O8">
        <v>159395.79999999999</v>
      </c>
      <c r="P8">
        <v>98191.23</v>
      </c>
      <c r="Q8">
        <v>235501.5</v>
      </c>
      <c r="R8">
        <v>103422</v>
      </c>
      <c r="S8">
        <v>62904.97</v>
      </c>
      <c r="T8">
        <v>348283.5</v>
      </c>
      <c r="U8">
        <v>136268.9</v>
      </c>
      <c r="V8">
        <v>96107.35</v>
      </c>
      <c r="W8">
        <v>459525.8</v>
      </c>
      <c r="X8">
        <v>147883.79999999999</v>
      </c>
      <c r="Y8">
        <v>117391.5</v>
      </c>
      <c r="Z8">
        <v>378733</v>
      </c>
      <c r="AA8">
        <v>133127.5</v>
      </c>
      <c r="AB8">
        <v>103614.5</v>
      </c>
      <c r="AC8">
        <v>485284.3</v>
      </c>
      <c r="AD8">
        <v>163806.20000000001</v>
      </c>
      <c r="AE8">
        <v>136328.9</v>
      </c>
      <c r="AF8">
        <v>501290.4</v>
      </c>
      <c r="AG8">
        <v>179252.5</v>
      </c>
      <c r="AH8">
        <v>125211.7</v>
      </c>
      <c r="AI8">
        <v>476725.2</v>
      </c>
      <c r="AJ8">
        <v>143066.9</v>
      </c>
      <c r="AK8">
        <v>120559.7</v>
      </c>
      <c r="AL8">
        <v>446222.5</v>
      </c>
      <c r="AM8">
        <v>73341.38</v>
      </c>
      <c r="AN8">
        <v>91099.23</v>
      </c>
      <c r="AO8">
        <v>410588.2</v>
      </c>
      <c r="AP8">
        <v>124919.1</v>
      </c>
      <c r="AQ8">
        <v>123839.3</v>
      </c>
      <c r="AR8">
        <v>310367.2</v>
      </c>
      <c r="AS8">
        <v>120080.5</v>
      </c>
      <c r="AT8">
        <v>86648.69</v>
      </c>
      <c r="AU8">
        <v>268239.5</v>
      </c>
      <c r="AV8">
        <v>116276.6</v>
      </c>
      <c r="AW8">
        <v>90830.44</v>
      </c>
      <c r="AX8">
        <v>535746.5</v>
      </c>
      <c r="AY8">
        <v>131723.5</v>
      </c>
      <c r="AZ8">
        <v>74984.84</v>
      </c>
      <c r="BA8">
        <v>494464.8</v>
      </c>
      <c r="BB8">
        <v>119473.2</v>
      </c>
      <c r="BC8">
        <v>100381.8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s="6" customFormat="1">
      <c r="A9" s="7" t="s">
        <v>76</v>
      </c>
      <c r="B9">
        <v>125772.3</v>
      </c>
      <c r="C9">
        <v>39897.24</v>
      </c>
      <c r="D9">
        <v>34783.480000000003</v>
      </c>
      <c r="E9">
        <v>115832.8</v>
      </c>
      <c r="F9">
        <v>27981.85</v>
      </c>
      <c r="G9">
        <v>28521.86</v>
      </c>
      <c r="H9">
        <v>102200.9</v>
      </c>
      <c r="I9">
        <v>43335.81</v>
      </c>
      <c r="J9">
        <v>24324.21</v>
      </c>
      <c r="K9">
        <v>123385.60000000001</v>
      </c>
      <c r="L9">
        <v>19902.09</v>
      </c>
      <c r="M9">
        <v>21088.73</v>
      </c>
      <c r="N9">
        <v>42443.5</v>
      </c>
      <c r="O9">
        <v>39640.21</v>
      </c>
      <c r="P9">
        <v>19757.04</v>
      </c>
      <c r="Q9">
        <v>61964.01</v>
      </c>
      <c r="R9">
        <v>15677.04</v>
      </c>
      <c r="S9">
        <v>9377.6039999999994</v>
      </c>
      <c r="T9">
        <v>103409</v>
      </c>
      <c r="U9">
        <v>36744.58</v>
      </c>
      <c r="V9">
        <v>14659.68</v>
      </c>
      <c r="W9">
        <v>137327.20000000001</v>
      </c>
      <c r="X9">
        <v>35753.550000000003</v>
      </c>
      <c r="Y9">
        <v>30756.01</v>
      </c>
      <c r="Z9">
        <v>119325.9</v>
      </c>
      <c r="AA9">
        <v>41000.019999999997</v>
      </c>
      <c r="AB9">
        <v>17032.78</v>
      </c>
      <c r="AC9">
        <v>151461.4</v>
      </c>
      <c r="AD9">
        <v>47457.82</v>
      </c>
      <c r="AE9">
        <v>40383.33</v>
      </c>
      <c r="AF9">
        <v>140873</v>
      </c>
      <c r="AG9">
        <v>54422.82</v>
      </c>
      <c r="AH9">
        <v>30312.19</v>
      </c>
      <c r="AI9">
        <v>139221.20000000001</v>
      </c>
      <c r="AJ9">
        <v>46799.38</v>
      </c>
      <c r="AK9">
        <v>20499.38</v>
      </c>
      <c r="AL9">
        <v>123521.60000000001</v>
      </c>
      <c r="AM9">
        <v>17862.13</v>
      </c>
      <c r="AN9">
        <v>21583.9</v>
      </c>
      <c r="AO9">
        <v>137282.6</v>
      </c>
      <c r="AP9">
        <v>23745.279999999999</v>
      </c>
      <c r="AQ9">
        <v>32427.75</v>
      </c>
      <c r="AR9">
        <v>79494.33</v>
      </c>
      <c r="AS9">
        <v>21399.74</v>
      </c>
      <c r="AT9">
        <v>21910.68</v>
      </c>
      <c r="AU9">
        <v>73810.539999999994</v>
      </c>
      <c r="AV9">
        <v>19147.21</v>
      </c>
      <c r="AW9">
        <v>13073.96</v>
      </c>
      <c r="AX9">
        <v>180528.2</v>
      </c>
      <c r="AY9">
        <v>23839.38</v>
      </c>
      <c r="AZ9">
        <v>18877.12</v>
      </c>
      <c r="BA9">
        <v>155584.1</v>
      </c>
      <c r="BB9">
        <v>28460.14</v>
      </c>
      <c r="BC9">
        <v>16990.599999999999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s="6" customFormat="1">
      <c r="A10" s="7" t="s">
        <v>77</v>
      </c>
      <c r="B10">
        <v>16183.84</v>
      </c>
      <c r="C10">
        <v>1171.8430000000001</v>
      </c>
      <c r="D10">
        <v>2510.2289999999998</v>
      </c>
      <c r="E10">
        <v>8924.5849999999991</v>
      </c>
      <c r="F10">
        <v>2208.9720000000002</v>
      </c>
      <c r="G10">
        <v>1402.711</v>
      </c>
      <c r="H10">
        <v>11633.58</v>
      </c>
      <c r="I10">
        <v>3860.06</v>
      </c>
      <c r="J10">
        <v>0</v>
      </c>
      <c r="K10">
        <v>11995.43</v>
      </c>
      <c r="L10">
        <v>0</v>
      </c>
      <c r="M10">
        <v>0</v>
      </c>
      <c r="N10">
        <v>4248.018</v>
      </c>
      <c r="O10">
        <v>4815.2290000000003</v>
      </c>
      <c r="P10">
        <v>0</v>
      </c>
      <c r="Q10">
        <v>3159.1219999999998</v>
      </c>
      <c r="R10">
        <v>1616.3320000000001</v>
      </c>
      <c r="S10">
        <v>0</v>
      </c>
      <c r="T10">
        <v>13977.84</v>
      </c>
      <c r="U10">
        <v>2517.2959999999998</v>
      </c>
      <c r="V10">
        <v>1034.787</v>
      </c>
      <c r="W10">
        <v>14474.73</v>
      </c>
      <c r="X10">
        <v>2127.6959999999999</v>
      </c>
      <c r="Y10">
        <v>0</v>
      </c>
      <c r="Z10">
        <v>8374.8989999999994</v>
      </c>
      <c r="AA10">
        <v>1141.07</v>
      </c>
      <c r="AB10">
        <v>0</v>
      </c>
      <c r="AC10">
        <v>16166.71</v>
      </c>
      <c r="AD10">
        <v>1744.481</v>
      </c>
      <c r="AE10">
        <v>3258.84</v>
      </c>
      <c r="AF10">
        <v>25239.58</v>
      </c>
      <c r="AG10">
        <v>2514.895</v>
      </c>
      <c r="AH10">
        <v>2581.5549999999998</v>
      </c>
      <c r="AI10">
        <v>10129.4</v>
      </c>
      <c r="AJ10">
        <v>2370.7159999999999</v>
      </c>
      <c r="AK10">
        <v>0</v>
      </c>
      <c r="AL10">
        <v>23664.2</v>
      </c>
      <c r="AM10">
        <v>0</v>
      </c>
      <c r="AN10">
        <v>0</v>
      </c>
      <c r="AO10">
        <v>12872.15</v>
      </c>
      <c r="AP10">
        <v>2033.7360000000001</v>
      </c>
      <c r="AQ10">
        <v>1114.027</v>
      </c>
      <c r="AR10">
        <v>6813.8720000000003</v>
      </c>
      <c r="AS10">
        <v>1147.8599999999999</v>
      </c>
      <c r="AT10">
        <v>0</v>
      </c>
      <c r="AU10">
        <v>6247.6130000000003</v>
      </c>
      <c r="AV10">
        <v>0</v>
      </c>
      <c r="AW10">
        <v>0</v>
      </c>
      <c r="AX10">
        <v>9739.7890000000007</v>
      </c>
      <c r="AY10">
        <v>0</v>
      </c>
      <c r="AZ10">
        <v>0</v>
      </c>
      <c r="BA10">
        <v>22276.02</v>
      </c>
      <c r="BB10">
        <v>2231.1950000000002</v>
      </c>
      <c r="BC10">
        <v>1585.9390000000001</v>
      </c>
      <c r="BD10">
        <v>0</v>
      </c>
      <c r="BE10">
        <v>1284.184</v>
      </c>
      <c r="BF10">
        <v>0</v>
      </c>
      <c r="BG10">
        <v>0</v>
      </c>
      <c r="BH10">
        <v>0</v>
      </c>
      <c r="BI10">
        <v>0</v>
      </c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617925.54</v>
      </c>
      <c r="C25" s="23">
        <f t="shared" ref="C25:BC25" si="0">SUM(C8:C24)</f>
        <v>190640.283</v>
      </c>
      <c r="D25" s="23">
        <f t="shared" si="0"/>
        <v>159265.80900000001</v>
      </c>
      <c r="E25" s="23">
        <f t="shared" si="0"/>
        <v>487555.38500000001</v>
      </c>
      <c r="F25" s="23">
        <f t="shared" si="0"/>
        <v>169098.42200000002</v>
      </c>
      <c r="G25" s="23">
        <f t="shared" si="0"/>
        <v>147912.071</v>
      </c>
      <c r="H25" s="23">
        <f t="shared" si="0"/>
        <v>528753.57999999996</v>
      </c>
      <c r="I25" s="23">
        <f t="shared" si="0"/>
        <v>199759.97</v>
      </c>
      <c r="J25" s="23">
        <f t="shared" si="0"/>
        <v>138934.01</v>
      </c>
      <c r="K25" s="23">
        <f t="shared" si="0"/>
        <v>558690.43000000005</v>
      </c>
      <c r="L25" s="23">
        <f t="shared" si="0"/>
        <v>137510.49</v>
      </c>
      <c r="M25" s="23">
        <f t="shared" si="0"/>
        <v>103315.95</v>
      </c>
      <c r="N25" s="23">
        <f t="shared" si="0"/>
        <v>231207.01800000001</v>
      </c>
      <c r="O25" s="23">
        <f t="shared" si="0"/>
        <v>203851.23899999997</v>
      </c>
      <c r="P25" s="23">
        <f t="shared" si="0"/>
        <v>117948.26999999999</v>
      </c>
      <c r="Q25" s="23">
        <f t="shared" si="0"/>
        <v>300624.63199999998</v>
      </c>
      <c r="R25" s="23">
        <f t="shared" si="0"/>
        <v>120715.372</v>
      </c>
      <c r="S25" s="23">
        <f t="shared" si="0"/>
        <v>72282.573999999993</v>
      </c>
      <c r="T25" s="23">
        <f t="shared" si="0"/>
        <v>465670.34</v>
      </c>
      <c r="U25" s="23">
        <f t="shared" si="0"/>
        <v>175530.77599999998</v>
      </c>
      <c r="V25" s="23">
        <f t="shared" si="0"/>
        <v>111801.817</v>
      </c>
      <c r="W25" s="23">
        <f t="shared" si="0"/>
        <v>611327.73</v>
      </c>
      <c r="X25" s="23">
        <f t="shared" si="0"/>
        <v>185765.04599999997</v>
      </c>
      <c r="Y25" s="23">
        <f t="shared" si="0"/>
        <v>148147.51</v>
      </c>
      <c r="Z25" s="23">
        <f t="shared" si="0"/>
        <v>506433.799</v>
      </c>
      <c r="AA25" s="23">
        <f t="shared" si="0"/>
        <v>175268.59</v>
      </c>
      <c r="AB25" s="23">
        <f t="shared" si="0"/>
        <v>120647.28</v>
      </c>
      <c r="AC25" s="23">
        <f t="shared" si="0"/>
        <v>652912.40999999992</v>
      </c>
      <c r="AD25" s="23">
        <f t="shared" si="0"/>
        <v>213008.50100000002</v>
      </c>
      <c r="AE25" s="23">
        <f t="shared" si="0"/>
        <v>179971.06999999998</v>
      </c>
      <c r="AF25" s="23">
        <f t="shared" si="0"/>
        <v>667402.98</v>
      </c>
      <c r="AG25" s="23">
        <f t="shared" si="0"/>
        <v>236190.215</v>
      </c>
      <c r="AH25" s="23">
        <f t="shared" si="0"/>
        <v>158105.44499999998</v>
      </c>
      <c r="AI25" s="23">
        <f t="shared" si="0"/>
        <v>626075.80000000005</v>
      </c>
      <c r="AJ25" s="23">
        <f t="shared" si="0"/>
        <v>192236.99599999998</v>
      </c>
      <c r="AK25" s="23">
        <f t="shared" si="0"/>
        <v>141059.07999999999</v>
      </c>
      <c r="AL25" s="23">
        <f t="shared" si="0"/>
        <v>593408.29999999993</v>
      </c>
      <c r="AM25" s="23">
        <f t="shared" si="0"/>
        <v>91203.510000000009</v>
      </c>
      <c r="AN25" s="23">
        <f t="shared" si="0"/>
        <v>112683.13</v>
      </c>
      <c r="AO25" s="23">
        <f t="shared" si="0"/>
        <v>560742.95000000007</v>
      </c>
      <c r="AP25" s="23">
        <f t="shared" si="0"/>
        <v>150698.11600000001</v>
      </c>
      <c r="AQ25" s="23">
        <f t="shared" si="0"/>
        <v>157381.07699999999</v>
      </c>
      <c r="AR25" s="23">
        <f t="shared" si="0"/>
        <v>396675.402</v>
      </c>
      <c r="AS25" s="23">
        <f t="shared" si="0"/>
        <v>142628.09999999998</v>
      </c>
      <c r="AT25" s="23">
        <f t="shared" si="0"/>
        <v>108559.37</v>
      </c>
      <c r="AU25" s="23">
        <f t="shared" si="0"/>
        <v>348297.65299999999</v>
      </c>
      <c r="AV25" s="23">
        <f t="shared" si="0"/>
        <v>135423.81</v>
      </c>
      <c r="AW25" s="23">
        <f t="shared" si="0"/>
        <v>103904.4</v>
      </c>
      <c r="AX25" s="23">
        <f t="shared" si="0"/>
        <v>726014.48899999994</v>
      </c>
      <c r="AY25" s="23">
        <f t="shared" si="0"/>
        <v>155562.88</v>
      </c>
      <c r="AZ25" s="23">
        <f t="shared" si="0"/>
        <v>93861.959999999992</v>
      </c>
      <c r="BA25" s="23">
        <f t="shared" si="0"/>
        <v>672324.92</v>
      </c>
      <c r="BB25" s="23">
        <f t="shared" si="0"/>
        <v>150164.535</v>
      </c>
      <c r="BC25" s="23">
        <f t="shared" si="0"/>
        <v>118958.33899999999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76.713990321725589</v>
      </c>
      <c r="D34" s="16">
        <f>(AVERAGE(B9,E9,H9)/AVERAGE(B25,E25,H25))*100</f>
        <v>21.037739623543196</v>
      </c>
      <c r="E34" s="16">
        <f>(AVERAGE(B10,E10,H10)/AVERAGE(B25,E25,H25))*100</f>
        <v>2.2482700547312211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23.286009678274418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77.33235442605617</v>
      </c>
      <c r="D35" s="16">
        <f>(AVERAGE(K9,N9,Q9)/AVERAGE(K25,N25,Q25))*100</f>
        <v>20.888445468247646</v>
      </c>
      <c r="E35" s="16">
        <f>(AVERAGE($K10,$N10,$Q10)/AVERAGE(K25,N25,Q25))*100</f>
        <v>1.7792001056961633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22.667645573943808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74.934850259730382</v>
      </c>
      <c r="D36" s="16">
        <f>(AVERAGE(T9,W9,Z9)/AVERAGE(T25,W25,Z25))*100</f>
        <v>22.739349071418744</v>
      </c>
      <c r="E36" s="16">
        <f>(AVERAGE(T10,W10,Z10)/AVERAGE(T25,W25,Z25))*100</f>
        <v>2.3258006688508805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25.065149740269625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75.18015430392488</v>
      </c>
      <c r="D37" s="16">
        <f>(AVERAGE(AC9,AF9,AI9)/AVERAGE(AC25,AF25,AI25))*100</f>
        <v>22.17208967124435</v>
      </c>
      <c r="E37" s="16">
        <f>(AVERAGE(AC10,AF10,AI10)/AVERAGE(AC25,AF25,AI25))*100</f>
        <v>2.6477560248307537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24.819845696075106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75.261661159534938</v>
      </c>
      <c r="D38" s="16">
        <f>(AVERAGE(AL9,AO9,AR9)/AVERAGE(AL25,AO25,AR25))*100</f>
        <v>21.943041123335043</v>
      </c>
      <c r="E38" s="16">
        <f>(AVERAGE(AL10,AO10,AR10)/AVERAGE(AL25,AO25,AR25))*100</f>
        <v>2.7952977171300253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24.738338840465069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74.340046266578085</v>
      </c>
      <c r="D39" s="3">
        <f>(AVERAGE(AU9,AX9,BA9)/AVERAGE(AU25,AX25,BA25))*100</f>
        <v>23.469262671583</v>
      </c>
      <c r="E39" s="3">
        <f>(AVERAGE(AU10,AX10,BA10)/AVERAGE(AU25,AX25,BA25))*100</f>
        <v>2.1906910618389253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25.659953733421926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2.0577220572829527</v>
      </c>
      <c r="D43" s="6">
        <f>STDEV(((B9/B25)*100),((E9/E25)*100),((H9/H25)*100))</f>
        <v>2.3186205761875942</v>
      </c>
      <c r="E43" s="6">
        <f>STDEV(((B10/B25)*100),((E10/E25)*100),((H10/H25)*100))</f>
        <v>0.3945471508240983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2.0434678749735768</v>
      </c>
      <c r="D44" s="6">
        <f>STDEV(((K9/K25)*100),((N9/N25)*100),((Q9/Q25)*100))</f>
        <v>1.8773150456504508</v>
      </c>
      <c r="E44" s="6">
        <f>STDEV(((K10/K25)*100),((N10/N25)*100),((Q10/Q25)*100))</f>
        <v>0.56511768972176779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0.21965897050907568</v>
      </c>
      <c r="D45" s="6">
        <f>STDEV(((T9/T25)*100),((W9/W25)*100),((Z9/Z25)*100))</f>
        <v>0.71992128145069667</v>
      </c>
      <c r="E45" s="6">
        <f>STDEV(((T10/T25)*100),((W10/W25)*100),((Z10/Z25)*100))</f>
        <v>0.67437662290762013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0.9122906556030681</v>
      </c>
      <c r="D46" s="6">
        <f>STDEV(((AC9/AC25)*100),((AF9/AF25)*100),((AI9/AI25)*100))</f>
        <v>1.0462230179247949</v>
      </c>
      <c r="E46" s="6">
        <f>STDEV(((AC10/AC25)*100),((AF10/AF25)*100),((AI10/AI25)*100))</f>
        <v>1.0896053120820441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2.5289427085213609</v>
      </c>
      <c r="D47" s="6">
        <f>STDEV(((AL9/AL25)*100),((AO9/AO25)*100),((AR9/AR25)*100))</f>
        <v>2.3726972909298856</v>
      </c>
      <c r="E47" s="6">
        <f>STDEV(((AL10/AL25)*100),((AO10/AO25)*100),((AR10/AR25)*100))</f>
        <v>1.1797644171855837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1.9353538275302604</v>
      </c>
      <c r="D48" s="6">
        <f>STDEV(((AU9/AU25)*100),((AX9/AX25)*100),((BA9/BA25)*100))</f>
        <v>1.8380714164650938</v>
      </c>
      <c r="E48" s="6">
        <f>STDEV(((AU10/AU25)*100),((AX10/AX25)*100),((BA10/BA25)*100))</f>
        <v>1.0328934444526694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0.66729840586740041</v>
      </c>
      <c r="C51" s="3">
        <f>(AVERAGE(T25,W25,Z25)/AVERAGE(B25,E25,H25))</f>
        <v>0.96891349690355499</v>
      </c>
      <c r="D51" s="3">
        <f>(AVERAGE(AC25,AF25,AI25)/AVERAGE(B25,E25,H25))</f>
        <v>1.1910109498024581</v>
      </c>
      <c r="E51" s="3">
        <f>(AVERAGE(AL25,AO25,AR25)/AVERAGE(B25,E25,H25))</f>
        <v>0.94896212707245475</v>
      </c>
      <c r="F51" s="3">
        <f>(AVERAGE(AU25,AX25,BA25)/AVERAGE(B25,E25,H25))</f>
        <v>1.0687799435491665</v>
      </c>
    </row>
    <row r="52" spans="1:22">
      <c r="A52" s="3" t="s">
        <v>4</v>
      </c>
      <c r="B52" s="3">
        <f>STDEV((K25/B25),(N25/E25),(Q25/H25))</f>
        <v>0.2259607974145128</v>
      </c>
      <c r="C52" s="3">
        <f>STDEV((T25/B25),(W25/E25),(Z25/H25))</f>
        <v>0.25153286511390527</v>
      </c>
      <c r="D52" s="3">
        <f>STDEV((AC25/B25),(AF25/E25),(AI25/H25))</f>
        <v>0.15700429509827904</v>
      </c>
      <c r="E52" s="3">
        <f>STDEV((AL25/B25),(AO25/E25),(AR25/H25))</f>
        <v>0.20003750078863042</v>
      </c>
      <c r="F52" s="3">
        <f>STDEV((AU25/B25),(AX25/E25),(BA25/H25))</f>
        <v>0.48388115519005753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78.828229575342618</v>
      </c>
      <c r="D57" s="16">
        <f>(AVERAGE(C9,F9,I9)/AVERAGE(C25,F25,I25))*100</f>
        <v>19.877598459013328</v>
      </c>
      <c r="E57" s="16">
        <f>(AVERAGE(C10,F10,I10)/AVERAGE(C25,F25,I25))*100</f>
        <v>1.2941719656440651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21.171770424657392</v>
      </c>
    </row>
    <row r="58" spans="1:22">
      <c r="B58" s="3">
        <v>5</v>
      </c>
      <c r="C58" s="16">
        <f>(AVERAGE(L8,O8,R8)/AVERAGE(L25,O25,R25))*100</f>
        <v>82.32959373591639</v>
      </c>
      <c r="D58" s="16">
        <f>(AVERAGE(L9,O9,R9)/AVERAGE(L25,O25,R25))*100</f>
        <v>16.278525777887445</v>
      </c>
      <c r="E58" s="16">
        <f>(AVERAGE(L10,O10,R10)/AVERAGE(L25,O25,R25))*100</f>
        <v>1.3918804861961773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17.670406264083624</v>
      </c>
    </row>
    <row r="59" spans="1:22">
      <c r="B59" s="3">
        <v>15</v>
      </c>
      <c r="C59" s="16">
        <f>(AVERAGE(U8,X8,AA8)/AVERAGE(U25,X25,AA25))*100</f>
        <v>77.768892358071639</v>
      </c>
      <c r="D59" s="16">
        <f>(AVERAGE(U9,X9,AA9)/AVERAGE(U25,X25,AA25))*100</f>
        <v>21.152753977280181</v>
      </c>
      <c r="E59" s="16">
        <f>(AVERAGE(U10,X10,AA10)/AVERAGE(U25,X25,AA25))*100</f>
        <v>1.0783536646481879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22.231107641928368</v>
      </c>
    </row>
    <row r="60" spans="1:22">
      <c r="B60" s="3">
        <v>30</v>
      </c>
      <c r="C60" s="16">
        <f>(AVERAGE(AD8,AG8,AJ8)/AVERAGE(AD25,AG25,AJ25))*100</f>
        <v>75.787111772161509</v>
      </c>
      <c r="D60" s="16">
        <f>(AVERAGE(AD9,AG9,AJ9)/AVERAGE(AD25,AG25,AJ25))*100</f>
        <v>23.179255102029614</v>
      </c>
      <c r="E60" s="16">
        <f>(AVERAGE(AD10,AG10,AJ10)/AVERAGE(AD25,AG25,AJ25))*100</f>
        <v>1.0336331258088729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24.212888227838487</v>
      </c>
    </row>
    <row r="61" spans="1:22">
      <c r="B61" s="3">
        <v>60</v>
      </c>
      <c r="C61" s="16">
        <f>(AVERAGE(AM8,AP8,AS8)/AVERAGE(AM25,AP25,AS25))*100</f>
        <v>82.787092512062372</v>
      </c>
      <c r="D61" s="16">
        <f>(AVERAGE(AM9,AP9,AS9)/AVERAGE(AM25,AP25,AS25))*100</f>
        <v>16.385508255868885</v>
      </c>
      <c r="E61" s="16">
        <f>(AVERAGE(AM10,AP10,AS10)/AVERAGE(AM25,AP25,AS25))*100</f>
        <v>0.82739923206873212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17.212907487937617</v>
      </c>
    </row>
    <row r="62" spans="1:22">
      <c r="B62" s="3">
        <v>120</v>
      </c>
      <c r="C62" s="3">
        <f>(AVERAGE(AV8,AY8,BB8)/AVERAGE(AV25,AY25,BB25))*100</f>
        <v>83.298714630113508</v>
      </c>
      <c r="D62" s="3">
        <f>(AVERAGE(AV9,AY9,BB9)/AVERAGE(AV25,AY25,BB25))*100</f>
        <v>16.195518894909565</v>
      </c>
      <c r="E62" s="3">
        <f>(AVERAGE(AV10,AY10,BB10)/AVERAGE(AV25,AY25,BB25))*100</f>
        <v>0.50576647497691984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16.701285369886484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2.9231072138317069</v>
      </c>
      <c r="D65" s="6">
        <f>STDEV(((C9/C25)*100),((F9/F25)*100),((I9/I25)*100))</f>
        <v>2.7766348394909928</v>
      </c>
      <c r="E65" s="6">
        <f>STDEV(((C10/C25)*100),((F10/F25)*100),((I10/I25)*100))</f>
        <v>0.65910271982821311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4.2778433496470267</v>
      </c>
      <c r="D66" s="3">
        <f>STDEV(((L9/L25)*100),((O9/O25)*100),((R9/R25)*100))</f>
        <v>3.3826081766189451</v>
      </c>
      <c r="E66" s="6">
        <f>STDEV(((L10/L25)*100),((O10/O25)*100),((R10/R25)*100))</f>
        <v>1.1845774269965961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1.8278931224326902</v>
      </c>
      <c r="D67" s="3">
        <f>STDEV(((U9/U25)*100),((X9/X25)*100),((AA9/AA25)*100))</f>
        <v>2.0849746687346027</v>
      </c>
      <c r="E67" s="6">
        <f>STDEV(((U10/U25)*100),((X10/X25)*100),((AA10/AA25)*100))</f>
        <v>0.39600484937973546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1.2467415145564782</v>
      </c>
      <c r="D68" s="3">
        <f>STDEV(((AD9/AD25)*100),((AG9/AG25)*100),((AJ9/AJ25)*100))</f>
        <v>1.0441491263634892</v>
      </c>
      <c r="E68" s="6">
        <f>STDEV(((AD10/AD25)*100),((AG10/AG25)*100),((AJ10/AJ25)*100))</f>
        <v>0.20832677347265344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1.9186461259607592</v>
      </c>
      <c r="D69" s="3">
        <f>STDEV(((AM9/AM25)*100),((AP9/AP25)*100),((AS9/AS25)*100))</f>
        <v>2.4565212505800651</v>
      </c>
      <c r="E69" s="6">
        <f>STDEV(((AM10/AM25)*100),((AP10/AP25)*100),((AS10/AS25)*100))</f>
        <v>0.67893428806934275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3.3477533028347537</v>
      </c>
      <c r="D70" s="3">
        <f>STDEV(((AV9/AV25)*100),((AY9/AY25)*100),((BB9/BB25)*100))</f>
        <v>2.5080752976515486</v>
      </c>
      <c r="E70" s="6">
        <f>STDEV(((AV10/AV25)*100),((AY10/AY25)*100),((BB10/BB25)*100))</f>
        <v>0.85784638421085724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0.82587702464174717</v>
      </c>
      <c r="C73" s="3">
        <f>(AVERAGE(U25,X25,AA25)/AVERAGE(C25,F25,I25))</f>
        <v>0.95900926306930012</v>
      </c>
      <c r="D73" s="3">
        <f>(AVERAGE(AD25,AG25,AJ25)/AVERAGE(C25,F25,I25))</f>
        <v>1.1464472404693362</v>
      </c>
      <c r="E73" s="21">
        <f>AVERAGE(AM25,AP25,AS25)/AVERAGE(C25,F25,I25)</f>
        <v>0.68727548997323362</v>
      </c>
      <c r="F73" s="3">
        <f>(AVERAGE(AV25,AY25,BB25)/AVERAGE(C25,F25,I25))</f>
        <v>0.78847590657833089</v>
      </c>
    </row>
    <row r="74" spans="1:22">
      <c r="A74" s="3" t="s">
        <v>4</v>
      </c>
      <c r="B74" s="3">
        <f>STDEV((L25/C25),(O25/F25),(R25/I25))</f>
        <v>0.31875025702441284</v>
      </c>
      <c r="C74" s="3">
        <f>STDEV((U25/C25),(X25/F25),(AA25/I25))</f>
        <v>0.11719828283483617</v>
      </c>
      <c r="D74" s="3">
        <f>STDEV((AD25/C25),(AG25/F25),(AJ25/I25))</f>
        <v>0.22016126149642942</v>
      </c>
      <c r="E74" s="3">
        <f>STDEV((AM25/C25),(AP25/F25),(AS25/I25))</f>
        <v>0.20707722092150291</v>
      </c>
      <c r="F74" s="3">
        <f>STDEV((AV25/C25),(AY25/F25),(BB25/I25))</f>
        <v>0.11101104317145363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79.479925988971061</v>
      </c>
      <c r="D79" s="16">
        <f>(AVERAGE(D9,G9,J9)/AVERAGE(D25,G25,J25))*100</f>
        <v>19.642953251033056</v>
      </c>
      <c r="E79" s="16">
        <f>(AVERAGE(D10,G10,J10)/AVERAGE(D25,G25,J25))*100</f>
        <v>0.87712075999588335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20.520074011028939</v>
      </c>
    </row>
    <row r="80" spans="1:22">
      <c r="B80" s="3">
        <v>5</v>
      </c>
      <c r="C80" s="16">
        <f>(AVERAGE(M8,P8,S8)/AVERAGE(M25,P25,S25))*100</f>
        <v>82.890845675527984</v>
      </c>
      <c r="D80" s="16">
        <f>(AVERAGE(M9,P9,S9)/AVERAGE(M25,P25,S25))*100</f>
        <v>17.10915432447203</v>
      </c>
      <c r="E80" s="16">
        <f>(AVERAGE(M10,P10,S10)/AVERAGE(M25,P25,S25))*100</f>
        <v>0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17.10915432447203</v>
      </c>
    </row>
    <row r="81" spans="1:22">
      <c r="B81" s="3">
        <v>15</v>
      </c>
      <c r="C81" s="16">
        <f>(AVERAGE(V8,Y8,AB8)/AVERAGE(V25,Y25,AB25))*100</f>
        <v>83.320067538069267</v>
      </c>
      <c r="D81" s="16">
        <f>(AVERAGE(V9,Y9,AB9)/AVERAGE(V25,Y25,AB25))*100</f>
        <v>16.408046958758096</v>
      </c>
      <c r="E81" s="16">
        <f>(AVERAGE(V10,Y10,AB10)/AVERAGE(V25,Y25,AB25))*100</f>
        <v>0.27188550317265447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16.679932461930751</v>
      </c>
    </row>
    <row r="82" spans="1:22">
      <c r="B82" s="3">
        <v>30</v>
      </c>
      <c r="C82" s="16">
        <f>(AVERAGE(AE8,AH8,AK8)/AVERAGE(AE25,AH25,AK25))*100</f>
        <v>79.747842570535795</v>
      </c>
      <c r="D82" s="16">
        <f>(AVERAGE(AE9,AH9,AK9)/AVERAGE(AE25,AH25,AK25))*100</f>
        <v>19.033213343291685</v>
      </c>
      <c r="E82" s="16">
        <f>(AVERAGE(AE10,AH10,AK10)/AVERAGE(AE25,AH25,AK25))*100</f>
        <v>1.2189440861725167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20.252157429464201</v>
      </c>
    </row>
    <row r="83" spans="1:22">
      <c r="B83" s="3">
        <v>60</v>
      </c>
      <c r="C83" s="16">
        <f>(AVERAGE(AN8,AQ8,AT8)/AVERAGE(AN25,AQ25,AT25))*100</f>
        <v>79.65357635401557</v>
      </c>
      <c r="D83" s="16">
        <f>(AVERAGE(AN9,AQ9,AT9)/AVERAGE(AN25,AQ25,AT25))*100</f>
        <v>20.052192893418255</v>
      </c>
      <c r="E83" s="16">
        <f>(AVERAGE(AN10,AQ10,AT10)/AVERAGE(AN25,AQ25,AT25))*100</f>
        <v>0.29423075256615622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20.346423645984412</v>
      </c>
    </row>
    <row r="84" spans="1:22">
      <c r="B84" s="3">
        <v>120</v>
      </c>
      <c r="C84" s="3">
        <f>(AVERAGE(AW8,AZ8,BC8)/AVERAGE(AW25,AZ25,BC25))*100</f>
        <v>84.046833366790892</v>
      </c>
      <c r="D84" s="3">
        <f>(AVERAGE(AW9,AZ9,BC9)/AVERAGE(AW25,AZ25,BC25))*100</f>
        <v>15.452435555081228</v>
      </c>
      <c r="E84" s="3">
        <f>(AVERAGE(AW10,AZ10,BC10)/AVERAGE(AW25,AZ25,BC25))*100</f>
        <v>0.50073107812788553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15.953166633209115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2.9571342517299652</v>
      </c>
      <c r="D87" s="3">
        <f>STDEV(((D9/D25)*100),((G9/G25)*100),((J9/J25)*100))</f>
        <v>2.1777956773687963</v>
      </c>
      <c r="E87" s="3">
        <f>STDEV(((D10/D25)*100),((G10/G25)*100),((J10/J25)*100))</f>
        <v>0.79347711842002999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3.7193244875872966</v>
      </c>
      <c r="D88" s="3">
        <f>STDEV(((M9/M25)*100),((P9/P25)*100),((S9/S25)*100))</f>
        <v>3.7193244875873139</v>
      </c>
      <c r="E88" s="3">
        <f>STDEV(((M10/M25)*100),((P10/P25)*100),((S10/S25)*100))</f>
        <v>0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3.8584097842583027</v>
      </c>
      <c r="D89" s="3">
        <f>STDEV(((V9/V25)*100),((Y9/Y25)*100),((AB9/AB25)*100))</f>
        <v>4.1559160403871429</v>
      </c>
      <c r="E89" s="3">
        <f>STDEV(((V10/V25)*100),((Y10/Y25)*100),((AB10/AB25)*100))</f>
        <v>0.5343692696907828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4.9266374688190737</v>
      </c>
      <c r="D90" s="3">
        <f>STDEV(((AE9/AE25)*100),((AH9/AH25)*100),((AK9/AK25)*100))</f>
        <v>3.9729756419524986</v>
      </c>
      <c r="E90" s="3">
        <f>STDEV(((AE10/AE25)*100),((AH10/AH25)*100),((AK10/AK25)*100))</f>
        <v>0.99804519922438617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1.0793665246777253</v>
      </c>
      <c r="D91" s="3">
        <f>STDEV(((AN9/AN25)*100),((AQ9/AQ25)*100),((AT9/AT25)*100))</f>
        <v>0.74593175472184425</v>
      </c>
      <c r="E91" s="3">
        <f>STDEV(((AN10/AN25)*100),((AQ10/AQ25)*100),((AT10/AT25)*100))</f>
        <v>0.40867923933098471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3.7880398276392846</v>
      </c>
      <c r="D92" s="3">
        <f>STDEV(((AW9/AW25)*100),((AZ9/AZ25)*100),((BC9/BC25)*100))</f>
        <v>3.9486109160494332</v>
      </c>
      <c r="E92" s="3">
        <f>STDEV(((AW10/AW25)*100),((AZ10/AZ25)*100),((BC10/BC25)*100))</f>
        <v>0.76971679015148831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0.65801158987266617</v>
      </c>
      <c r="C95" s="3">
        <f>(AVERAGE(V25,Y25,AB25)/AVERAGE(D25,G25,J25))</f>
        <v>0.8531415896581459</v>
      </c>
      <c r="D95" s="3">
        <f>(AVERAGE(AE25,AH25,AK25)/AVERAGE(D25,G25,J25))</f>
        <v>1.0740256104808144</v>
      </c>
      <c r="E95" s="3">
        <f>(AVERAGE(AN25,AQ25,AT25)/AVERAGE(D25,G25,J25))</f>
        <v>0.84871886512596639</v>
      </c>
      <c r="F95" s="21">
        <f>AVERAGE(AW25,AZ25,BC25)/AVERAGE(D25,G25,J25)</f>
        <v>0.70996695246118613</v>
      </c>
    </row>
    <row r="96" spans="1:22">
      <c r="A96" s="3" t="s">
        <v>4</v>
      </c>
      <c r="B96" s="3">
        <f>STDEV((M25/D25),(P25/G25),(S25/J25))</f>
        <v>0.13870166597370345</v>
      </c>
      <c r="C96" s="3">
        <f>STDEV((V25/D25),(Y25/G25),(AB25/J25))</f>
        <v>0.15011054358700043</v>
      </c>
      <c r="D96" s="3">
        <f>STDEV((AE25/D25),(AH25/G25),(AK25/J25))</f>
        <v>5.739496980653707E-2</v>
      </c>
      <c r="E96" s="3">
        <f>STDEV((AN25/D25),(AQ25/G25),(AT25/J25))</f>
        <v>0.18816486656388751</v>
      </c>
      <c r="F96" s="3">
        <f>STDEV((AW25/D25),(AZ25/G25),(BC25/J25))</f>
        <v>0.12314471968597944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zoomScale="50" zoomScaleNormal="50" zoomScalePageLayoutView="50" workbookViewId="0">
      <pane ySplit="5" topLeftCell="A6" activePane="bottomLeft" state="frozen"/>
      <selection pane="bottomLeft" activeCell="B7" sqref="B7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797669.9</v>
      </c>
      <c r="C8">
        <v>652176.69999999995</v>
      </c>
      <c r="D8">
        <v>427106.3</v>
      </c>
      <c r="E8">
        <v>1087812</v>
      </c>
      <c r="F8">
        <v>348301.9</v>
      </c>
      <c r="G8">
        <v>368199.2</v>
      </c>
      <c r="H8">
        <v>927574.9</v>
      </c>
      <c r="I8">
        <v>329614.09999999998</v>
      </c>
      <c r="J8">
        <v>225747.3</v>
      </c>
      <c r="K8">
        <v>312659.5</v>
      </c>
      <c r="L8">
        <v>224911.5</v>
      </c>
      <c r="M8">
        <v>487031.6</v>
      </c>
      <c r="N8">
        <v>432650.8</v>
      </c>
      <c r="O8">
        <v>362154.2</v>
      </c>
      <c r="P8">
        <v>215225.4</v>
      </c>
      <c r="Q8">
        <v>307022.2</v>
      </c>
      <c r="R8">
        <v>121793.60000000001</v>
      </c>
      <c r="S8">
        <v>160946.9</v>
      </c>
      <c r="T8">
        <v>842395.7</v>
      </c>
      <c r="U8">
        <v>621463.4</v>
      </c>
      <c r="V8">
        <v>180749.9</v>
      </c>
      <c r="W8">
        <v>996115.6</v>
      </c>
      <c r="X8">
        <v>1028098</v>
      </c>
      <c r="Y8">
        <v>274122.40000000002</v>
      </c>
      <c r="Z8">
        <v>1120802</v>
      </c>
      <c r="AA8">
        <v>398807.3</v>
      </c>
      <c r="AB8">
        <v>695187.8</v>
      </c>
      <c r="AC8">
        <v>683242.1</v>
      </c>
      <c r="AD8">
        <v>106715.9</v>
      </c>
      <c r="AE8">
        <v>461631.5</v>
      </c>
      <c r="AF8">
        <v>799847.9</v>
      </c>
      <c r="AG8">
        <v>169540.5</v>
      </c>
      <c r="AH8">
        <v>156933.79999999999</v>
      </c>
      <c r="AI8">
        <v>684526.6</v>
      </c>
      <c r="AJ8">
        <v>157580.29999999999</v>
      </c>
      <c r="AK8">
        <v>331370.2</v>
      </c>
      <c r="AL8">
        <v>650615.9</v>
      </c>
      <c r="AM8">
        <v>85616.7</v>
      </c>
      <c r="AN8">
        <v>188366.2</v>
      </c>
      <c r="AO8">
        <v>603946.1</v>
      </c>
      <c r="AP8">
        <v>222811.6</v>
      </c>
      <c r="AQ8">
        <v>208831.6</v>
      </c>
      <c r="AR8">
        <v>964915.4</v>
      </c>
      <c r="AS8">
        <v>224108.2</v>
      </c>
      <c r="AT8">
        <v>156701.5</v>
      </c>
      <c r="AU8">
        <v>740221.8</v>
      </c>
      <c r="AV8">
        <v>186197</v>
      </c>
      <c r="AW8">
        <v>220986.5</v>
      </c>
      <c r="AX8">
        <v>527657.19999999995</v>
      </c>
      <c r="AY8">
        <v>468194.6</v>
      </c>
      <c r="AZ8">
        <v>147169.9</v>
      </c>
      <c r="BA8">
        <v>726056.8</v>
      </c>
      <c r="BB8">
        <v>590098.4</v>
      </c>
      <c r="BC8">
        <v>158024.6</v>
      </c>
      <c r="BD8">
        <v>34719.480000000003</v>
      </c>
      <c r="BE8">
        <v>97187.26</v>
      </c>
      <c r="BF8">
        <v>62386.07</v>
      </c>
      <c r="BG8">
        <v>232148.2</v>
      </c>
      <c r="BH8">
        <v>219435.8</v>
      </c>
      <c r="BI8">
        <v>176980.3</v>
      </c>
    </row>
    <row r="9" spans="1:61" s="6" customFormat="1">
      <c r="A9" s="7" t="s">
        <v>76</v>
      </c>
      <c r="B9">
        <v>9631.4570000000003</v>
      </c>
      <c r="C9">
        <v>500.03059999999999</v>
      </c>
      <c r="D9">
        <v>463.12360000000001</v>
      </c>
      <c r="E9">
        <v>8865.35</v>
      </c>
      <c r="F9">
        <v>3555.587</v>
      </c>
      <c r="G9">
        <v>696.68740000000003</v>
      </c>
      <c r="H9">
        <v>14167.51</v>
      </c>
      <c r="I9">
        <v>588.25440000000003</v>
      </c>
      <c r="J9">
        <v>1341.1020000000001</v>
      </c>
      <c r="K9">
        <v>22866.86</v>
      </c>
      <c r="L9">
        <v>1296.8140000000001</v>
      </c>
      <c r="M9">
        <v>3426.8</v>
      </c>
      <c r="N9">
        <v>15194.6</v>
      </c>
      <c r="O9">
        <v>1685.0920000000001</v>
      </c>
      <c r="P9">
        <v>1844.204</v>
      </c>
      <c r="Q9">
        <v>28336.49</v>
      </c>
      <c r="R9">
        <v>579.39970000000005</v>
      </c>
      <c r="S9">
        <v>2146.127</v>
      </c>
      <c r="T9">
        <v>59082.43</v>
      </c>
      <c r="U9">
        <v>5192.942</v>
      </c>
      <c r="V9">
        <v>5577.48</v>
      </c>
      <c r="W9">
        <v>62551.24</v>
      </c>
      <c r="X9">
        <v>7273.36</v>
      </c>
      <c r="Y9">
        <v>3853.45</v>
      </c>
      <c r="Z9">
        <v>57758.2</v>
      </c>
      <c r="AA9">
        <v>5896.6459999999997</v>
      </c>
      <c r="AB9">
        <v>2850.277</v>
      </c>
      <c r="AC9">
        <v>81322.78</v>
      </c>
      <c r="AD9">
        <v>3108.5410000000002</v>
      </c>
      <c r="AE9">
        <v>4790.62</v>
      </c>
      <c r="AF9">
        <v>96672.99</v>
      </c>
      <c r="AG9">
        <v>4985.3239999999996</v>
      </c>
      <c r="AH9">
        <v>6285.5379999999996</v>
      </c>
      <c r="AI9">
        <v>89872.2</v>
      </c>
      <c r="AJ9">
        <v>8013.027</v>
      </c>
      <c r="AK9">
        <v>5482.98</v>
      </c>
      <c r="AL9">
        <v>136411.9</v>
      </c>
      <c r="AM9">
        <v>4689.4639999999999</v>
      </c>
      <c r="AN9">
        <v>5286.2489999999998</v>
      </c>
      <c r="AO9">
        <v>82909.960000000006</v>
      </c>
      <c r="AP9">
        <v>9072.2250000000004</v>
      </c>
      <c r="AQ9">
        <v>12718.13</v>
      </c>
      <c r="AR9">
        <v>110409.1</v>
      </c>
      <c r="AS9">
        <v>4637.4740000000002</v>
      </c>
      <c r="AT9">
        <v>3796.357</v>
      </c>
      <c r="AU9">
        <v>120675.5</v>
      </c>
      <c r="AV9">
        <v>8261.93</v>
      </c>
      <c r="AW9">
        <v>14496.46</v>
      </c>
      <c r="AX9">
        <v>160732.6</v>
      </c>
      <c r="AY9">
        <v>13331.95</v>
      </c>
      <c r="AZ9">
        <v>7911.19</v>
      </c>
      <c r="BA9">
        <v>152713.5</v>
      </c>
      <c r="BB9">
        <v>13858.51</v>
      </c>
      <c r="BC9">
        <v>4528.84</v>
      </c>
      <c r="BD9">
        <v>622.57339999999999</v>
      </c>
      <c r="BE9">
        <v>0</v>
      </c>
      <c r="BF9">
        <v>1760.9190000000001</v>
      </c>
      <c r="BG9">
        <v>0</v>
      </c>
      <c r="BH9">
        <v>0</v>
      </c>
      <c r="BI9">
        <v>464.45690000000002</v>
      </c>
    </row>
    <row r="10" spans="1:61" s="6" customFormat="1">
      <c r="A10" s="7" t="s">
        <v>77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3"/>
      <c r="BE10" s="3"/>
      <c r="BF10" s="3"/>
      <c r="BG10" s="3"/>
      <c r="BH10" s="3"/>
      <c r="BI10" s="3"/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807301.35700000008</v>
      </c>
      <c r="C25" s="23">
        <f t="shared" ref="C25:BC25" si="0">SUM(C8:C24)</f>
        <v>652676.73060000001</v>
      </c>
      <c r="D25" s="23">
        <f t="shared" si="0"/>
        <v>427569.42359999998</v>
      </c>
      <c r="E25" s="23">
        <f t="shared" si="0"/>
        <v>1096677.3500000001</v>
      </c>
      <c r="F25" s="23">
        <f t="shared" si="0"/>
        <v>351857.48700000002</v>
      </c>
      <c r="G25" s="23">
        <f t="shared" si="0"/>
        <v>368895.88740000001</v>
      </c>
      <c r="H25" s="23">
        <f t="shared" si="0"/>
        <v>941742.41</v>
      </c>
      <c r="I25" s="23">
        <f t="shared" si="0"/>
        <v>330202.35439999995</v>
      </c>
      <c r="J25" s="23">
        <f t="shared" si="0"/>
        <v>227088.402</v>
      </c>
      <c r="K25" s="23">
        <f t="shared" si="0"/>
        <v>335526.36</v>
      </c>
      <c r="L25" s="23">
        <f t="shared" si="0"/>
        <v>226208.31400000001</v>
      </c>
      <c r="M25" s="23">
        <f t="shared" si="0"/>
        <v>490458.39999999997</v>
      </c>
      <c r="N25" s="23">
        <f t="shared" si="0"/>
        <v>447845.39999999997</v>
      </c>
      <c r="O25" s="23">
        <f t="shared" si="0"/>
        <v>363839.29200000002</v>
      </c>
      <c r="P25" s="23">
        <f t="shared" si="0"/>
        <v>217069.60399999999</v>
      </c>
      <c r="Q25" s="23">
        <f t="shared" si="0"/>
        <v>335358.69</v>
      </c>
      <c r="R25" s="23">
        <f t="shared" si="0"/>
        <v>122372.9997</v>
      </c>
      <c r="S25" s="23">
        <f t="shared" si="0"/>
        <v>163093.027</v>
      </c>
      <c r="T25" s="23">
        <f t="shared" si="0"/>
        <v>901478.13</v>
      </c>
      <c r="U25" s="23">
        <f t="shared" si="0"/>
        <v>626656.34200000006</v>
      </c>
      <c r="V25" s="23">
        <f t="shared" si="0"/>
        <v>186327.38</v>
      </c>
      <c r="W25" s="23">
        <f t="shared" si="0"/>
        <v>1058666.8400000001</v>
      </c>
      <c r="X25" s="23">
        <f t="shared" si="0"/>
        <v>1035371.36</v>
      </c>
      <c r="Y25" s="23">
        <f t="shared" si="0"/>
        <v>277975.85000000003</v>
      </c>
      <c r="Z25" s="23">
        <f t="shared" si="0"/>
        <v>1178560.2</v>
      </c>
      <c r="AA25" s="23">
        <f t="shared" si="0"/>
        <v>404703.946</v>
      </c>
      <c r="AB25" s="23">
        <f t="shared" si="0"/>
        <v>698038.07700000005</v>
      </c>
      <c r="AC25" s="23">
        <f t="shared" si="0"/>
        <v>764564.88</v>
      </c>
      <c r="AD25" s="23">
        <f t="shared" si="0"/>
        <v>109824.44099999999</v>
      </c>
      <c r="AE25" s="23">
        <f t="shared" si="0"/>
        <v>466422.12</v>
      </c>
      <c r="AF25" s="23">
        <f t="shared" si="0"/>
        <v>896520.89</v>
      </c>
      <c r="AG25" s="23">
        <f t="shared" si="0"/>
        <v>174525.82399999999</v>
      </c>
      <c r="AH25" s="23">
        <f t="shared" si="0"/>
        <v>163219.33799999999</v>
      </c>
      <c r="AI25" s="23">
        <f t="shared" si="0"/>
        <v>774398.79999999993</v>
      </c>
      <c r="AJ25" s="23">
        <f t="shared" si="0"/>
        <v>165593.32699999999</v>
      </c>
      <c r="AK25" s="23">
        <f t="shared" si="0"/>
        <v>336853.18</v>
      </c>
      <c r="AL25" s="23">
        <f t="shared" si="0"/>
        <v>787027.8</v>
      </c>
      <c r="AM25" s="23">
        <f t="shared" si="0"/>
        <v>90306.16399999999</v>
      </c>
      <c r="AN25" s="23">
        <f t="shared" si="0"/>
        <v>193652.44900000002</v>
      </c>
      <c r="AO25" s="23">
        <f t="shared" si="0"/>
        <v>686856.05999999994</v>
      </c>
      <c r="AP25" s="23">
        <f t="shared" si="0"/>
        <v>231883.82500000001</v>
      </c>
      <c r="AQ25" s="23">
        <f t="shared" si="0"/>
        <v>221549.73</v>
      </c>
      <c r="AR25" s="23">
        <f t="shared" si="0"/>
        <v>1075324.5</v>
      </c>
      <c r="AS25" s="23">
        <f t="shared" si="0"/>
        <v>228745.674</v>
      </c>
      <c r="AT25" s="23">
        <f t="shared" si="0"/>
        <v>160497.85699999999</v>
      </c>
      <c r="AU25" s="23">
        <f t="shared" si="0"/>
        <v>860897.3</v>
      </c>
      <c r="AV25" s="23">
        <f t="shared" si="0"/>
        <v>194458.93</v>
      </c>
      <c r="AW25" s="23">
        <f t="shared" si="0"/>
        <v>235482.96</v>
      </c>
      <c r="AX25" s="23">
        <f t="shared" si="0"/>
        <v>688389.79999999993</v>
      </c>
      <c r="AY25" s="23">
        <f t="shared" si="0"/>
        <v>481526.55</v>
      </c>
      <c r="AZ25" s="23">
        <f t="shared" si="0"/>
        <v>155081.09</v>
      </c>
      <c r="BA25" s="23">
        <f t="shared" si="0"/>
        <v>878770.3</v>
      </c>
      <c r="BB25" s="23">
        <f t="shared" si="0"/>
        <v>603956.91</v>
      </c>
      <c r="BC25" s="23">
        <f t="shared" si="0"/>
        <v>162553.44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98.852160290589708</v>
      </c>
      <c r="D34" s="16">
        <f>(AVERAGE(B9,E9,H9)/AVERAGE(B25,E25,H25))*100</f>
        <v>1.1478397094102879</v>
      </c>
      <c r="E34" s="16">
        <f>(AVERAGE(B10,E10,H10)/AVERAGE(B25,E25,H25))*100</f>
        <v>0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1.1478397094102879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94.06488399417394</v>
      </c>
      <c r="D35" s="16">
        <f>(AVERAGE(K9,N9,Q9)/AVERAGE(K25,N25,Q25))*100</f>
        <v>5.9351160058260684</v>
      </c>
      <c r="E35" s="16">
        <f>(AVERAGE($K10,$N10,$Q10)/AVERAGE(K25,N25,Q25))*100</f>
        <v>0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5.9351160058260684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94.284526252588421</v>
      </c>
      <c r="D36" s="16">
        <f>(AVERAGE(T9,W9,Z9)/AVERAGE(T25,W25,Z25))*100</f>
        <v>5.71547374741158</v>
      </c>
      <c r="E36" s="16">
        <f>(AVERAGE(T10,W10,Z10)/AVERAGE(T25,W25,Z25))*100</f>
        <v>0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5.71547374741158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89.001450746206132</v>
      </c>
      <c r="D37" s="16">
        <f>(AVERAGE(AC9,AF9,AI9)/AVERAGE(AC25,AF25,AI25))*100</f>
        <v>10.998549253793879</v>
      </c>
      <c r="E37" s="16">
        <f>(AVERAGE(AC10,AF10,AI10)/AVERAGE(AC25,AF25,AI25))*100</f>
        <v>0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10.998549253793879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87.065358596266336</v>
      </c>
      <c r="D38" s="16">
        <f>(AVERAGE(AL9,AO9,AR9)/AVERAGE(AL25,AO25,AR25))*100</f>
        <v>12.934641403733666</v>
      </c>
      <c r="E38" s="16">
        <f>(AVERAGE(AL10,AO10,AR10)/AVERAGE(AL25,AO25,AR25))*100</f>
        <v>0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12.934641403733666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82.120620377426008</v>
      </c>
      <c r="D39" s="3">
        <f>(AVERAGE(AU9,AX9,BA9)/AVERAGE(AU25,AX25,BA25))*100</f>
        <v>17.879379622573992</v>
      </c>
      <c r="E39" s="3">
        <f>(AVERAGE(AU10,AX10,BA10)/AVERAGE(AU25,AX25,BA25))*100</f>
        <v>0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17.879379622573992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0.34864821105636518</v>
      </c>
      <c r="D43" s="6">
        <f>STDEV(((B9/B25)*100),((E9/E25)*100),((H9/H25)*100))</f>
        <v>0.34864821105637622</v>
      </c>
      <c r="E43" s="6">
        <f>STDEV(((B10/B25)*100),((E10/E25)*100),((H10/H25)*100))</f>
        <v>0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2.5805389667216034</v>
      </c>
      <c r="D44" s="6">
        <f>STDEV(((K9/K25)*100),((N9/N25)*100),((Q9/Q25)*100))</f>
        <v>2.5805389667216017</v>
      </c>
      <c r="E44" s="6">
        <f>STDEV(((K10/K25)*100),((N10/N25)*100),((Q10/Q25)*100))</f>
        <v>0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0.83319386583526689</v>
      </c>
      <c r="D45" s="6">
        <f>STDEV(((T9/T25)*100),((W9/W25)*100),((Z9/Z25)*100))</f>
        <v>0.83319386583525235</v>
      </c>
      <c r="E45" s="6">
        <f>STDEV(((T10/T25)*100),((W10/W25)*100),((Z10/Z25)*100))</f>
        <v>0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0.5222552020460447</v>
      </c>
      <c r="D46" s="6">
        <f>STDEV(((AC9/AC25)*100),((AF9/AF25)*100),((AI9/AI25)*100))</f>
        <v>0.52225520204605269</v>
      </c>
      <c r="E46" s="6">
        <f>STDEV(((AC10/AC25)*100),((AF10/AF25)*100),((AI10/AI25)*100))</f>
        <v>0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3.6708618177755539</v>
      </c>
      <c r="D47" s="6">
        <f>STDEV(((AL9/AL25)*100),((AO9/AO25)*100),((AR9/AR25)*100))</f>
        <v>3.6708618177755437</v>
      </c>
      <c r="E47" s="6">
        <f>STDEV(((AL10/AL25)*100),((AO10/AO25)*100),((AR10/AR25)*100))</f>
        <v>0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4.7262844264591681</v>
      </c>
      <c r="D48" s="6">
        <f>STDEV(((AU9/AU25)*100),((AX9/AX25)*100),((BA9/BA25)*100))</f>
        <v>4.7262844264591664</v>
      </c>
      <c r="E48" s="6">
        <f>STDEV(((AU10/AU25)*100),((AX10/AX25)*100),((BA10/BA25)*100))</f>
        <v>0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0.39312722645829101</v>
      </c>
      <c r="C51" s="3">
        <f>(AVERAGE(T25,W25,Z25)/AVERAGE(B25,E25,H25))</f>
        <v>1.1029559963728517</v>
      </c>
      <c r="D51" s="3">
        <f>(AVERAGE(AC25,AF25,AI25)/AVERAGE(B25,E25,H25))</f>
        <v>0.85584091689473862</v>
      </c>
      <c r="E51" s="3">
        <f>(AVERAGE(AL25,AO25,AR25)/AVERAGE(B25,E25,H25))</f>
        <v>0.89580400017813822</v>
      </c>
      <c r="F51" s="3">
        <f>(AVERAGE(AU25,AX25,BA25)/AVERAGE(B25,E25,H25))</f>
        <v>0.85323097386285451</v>
      </c>
    </row>
    <row r="52" spans="1:22">
      <c r="A52" s="3" t="s">
        <v>4</v>
      </c>
      <c r="B52" s="3">
        <f>STDEV((K25/B25),(N25/E25),(Q25/H25))</f>
        <v>3.2468591534080937E-2</v>
      </c>
      <c r="C52" s="3">
        <f>STDEV((T25/B25),(W25/E25),(Z25/H25))</f>
        <v>0.143143010321505</v>
      </c>
      <c r="D52" s="3">
        <f>STDEV((AC25/B25),(AF25/E25),(AI25/H25))</f>
        <v>7.34589584628903E-2</v>
      </c>
      <c r="E52" s="3">
        <f>STDEV((AL25/B25),(AO25/E25),(AR25/H25))</f>
        <v>0.26304766527210033</v>
      </c>
      <c r="F52" s="3">
        <f>STDEV((AU25/B25),(AX25/E25),(BA25/H25))</f>
        <v>0.22490255092083775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99.65207576555413</v>
      </c>
      <c r="D57" s="16">
        <f>(AVERAGE(C9,F9,I9)/AVERAGE(C25,F25,I25))*100</f>
        <v>0.3479242344458664</v>
      </c>
      <c r="E57" s="16">
        <f>(AVERAGE(C10,F10,I10)/AVERAGE(C25,F25,I25))*100</f>
        <v>0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0.3479242344458664</v>
      </c>
    </row>
    <row r="58" spans="1:22">
      <c r="B58" s="3">
        <v>5</v>
      </c>
      <c r="C58" s="16">
        <f>(AVERAGE(L8,O8,R8)/AVERAGE(L25,O25,R25))*100</f>
        <v>99.500111918225485</v>
      </c>
      <c r="D58" s="16">
        <f>(AVERAGE(L9,O9,R9)/AVERAGE(L25,O25,R25))*100</f>
        <v>0.49988808177449928</v>
      </c>
      <c r="E58" s="16">
        <f>(AVERAGE(L10,O10,R10)/AVERAGE(L25,O25,R25))*100</f>
        <v>0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0.49988808177449928</v>
      </c>
    </row>
    <row r="59" spans="1:22">
      <c r="B59" s="3">
        <v>15</v>
      </c>
      <c r="C59" s="16">
        <f>(AVERAGE(U8,X8,AA8)/AVERAGE(U25,X25,AA25))*100</f>
        <v>99.111498194854164</v>
      </c>
      <c r="D59" s="16">
        <f>(AVERAGE(U9,X9,AA9)/AVERAGE(U25,X25,AA25))*100</f>
        <v>0.88850180514582211</v>
      </c>
      <c r="E59" s="16">
        <f>(AVERAGE(U10,X10,AA10)/AVERAGE(U25,X25,AA25))*100</f>
        <v>0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0.88850180514582211</v>
      </c>
    </row>
    <row r="60" spans="1:22">
      <c r="B60" s="3">
        <v>30</v>
      </c>
      <c r="C60" s="16">
        <f>(AVERAGE(AD8,AG8,AJ8)/AVERAGE(AD25,AG25,AJ25))*100</f>
        <v>96.420241940016339</v>
      </c>
      <c r="D60" s="16">
        <f>(AVERAGE(AD9,AG9,AJ9)/AVERAGE(AD25,AG25,AJ25))*100</f>
        <v>3.5797580599836607</v>
      </c>
      <c r="E60" s="16">
        <f>(AVERAGE(AD10,AG10,AJ10)/AVERAGE(AD25,AG25,AJ25))*100</f>
        <v>0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3.5797580599836607</v>
      </c>
    </row>
    <row r="61" spans="1:22">
      <c r="B61" s="3">
        <v>60</v>
      </c>
      <c r="C61" s="16">
        <f>(AVERAGE(AM8,AP8,AS8)/AVERAGE(AM25,AP25,AS25))*100</f>
        <v>96.660379017794668</v>
      </c>
      <c r="D61" s="16">
        <f>(AVERAGE(AM9,AP9,AS9)/AVERAGE(AM25,AP25,AS25))*100</f>
        <v>3.339620982205322</v>
      </c>
      <c r="E61" s="16">
        <f>(AVERAGE(AM10,AP10,AS10)/AVERAGE(AM25,AP25,AS25))*100</f>
        <v>0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3.339620982205322</v>
      </c>
    </row>
    <row r="62" spans="1:22">
      <c r="B62" s="3">
        <v>120</v>
      </c>
      <c r="C62" s="3">
        <f>(AVERAGE(AV8,AY8,BB8)/AVERAGE(AV25,AY25,BB25))*100</f>
        <v>97.230157366692097</v>
      </c>
      <c r="D62" s="3">
        <f>(AVERAGE(AV9,AY9,BB9)/AVERAGE(AV25,AY25,BB25))*100</f>
        <v>2.7698426333078943</v>
      </c>
      <c r="E62" s="3">
        <f>(AVERAGE(AV10,AY10,BB10)/AVERAGE(AV25,AY25,BB25))*100</f>
        <v>0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2.7698426333078943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0.51240129532858458</v>
      </c>
      <c r="D65" s="6">
        <f>STDEV(((C9/C25)*100),((F9/F25)*100),((I9/I25)*100))</f>
        <v>0.51240129532858247</v>
      </c>
      <c r="E65" s="6">
        <f>STDEV(((C10/C25)*100),((F10/F25)*100),((I10/I25)*100))</f>
        <v>0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6.0828143364937026E-2</v>
      </c>
      <c r="D66" s="3">
        <f>STDEV(((L9/L25)*100),((O9/O25)*100),((R9/R25)*100))</f>
        <v>6.0828143364927353E-2</v>
      </c>
      <c r="E66" s="6">
        <f>STDEV(((L10/L25)*100),((O10/O25)*100),((R10/R25)*100))</f>
        <v>0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0.40416147259909757</v>
      </c>
      <c r="D67" s="3">
        <f>STDEV(((U9/U25)*100),((X9/X25)*100),((AA9/AA25)*100))</f>
        <v>0.40416147259910179</v>
      </c>
      <c r="E67" s="6">
        <f>STDEV(((U10/U25)*100),((X10/X25)*100),((AA10/AA25)*100))</f>
        <v>0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1.1521755832545024</v>
      </c>
      <c r="D68" s="3">
        <f>STDEV(((AD9/AD25)*100),((AG9/AG25)*100),((AJ9/AJ25)*100))</f>
        <v>1.1521755832544971</v>
      </c>
      <c r="E68" s="6">
        <f>STDEV(((AD10/AD25)*100),((AG10/AG25)*100),((AJ10/AJ25)*100))</f>
        <v>0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1.5923445485841741</v>
      </c>
      <c r="D69" s="3">
        <f>STDEV(((AM9/AM25)*100),((AP9/AP25)*100),((AS9/AS25)*100))</f>
        <v>1.5923445485841721</v>
      </c>
      <c r="E69" s="6">
        <f>STDEV(((AM10/AM25)*100),((AP10/AP25)*100),((AS10/AS25)*100))</f>
        <v>0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1.0192687326148802</v>
      </c>
      <c r="D70" s="3">
        <f>STDEV(((AV9/AV25)*100),((AY9/AY25)*100),((BB9/BB25)*100))</f>
        <v>1.0192687326148864</v>
      </c>
      <c r="E70" s="6">
        <f>STDEV(((AV10/AV25)*100),((AY10/AY25)*100),((BB10/BB25)*100))</f>
        <v>0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0.53375371638501867</v>
      </c>
      <c r="C73" s="3">
        <f>(AVERAGE(U25,X25,AA25)/AVERAGE(C25,F25,I25))</f>
        <v>1.5484191347983831</v>
      </c>
      <c r="D73" s="3">
        <f>(AVERAGE(AD25,AG25,AJ25)/AVERAGE(C25,F25,I25))</f>
        <v>0.33710291711404455</v>
      </c>
      <c r="E73" s="21">
        <f>AVERAGE(AM25,AP25,AS25)/AVERAGE(C25,F25,I25)</f>
        <v>0.41276733893225481</v>
      </c>
      <c r="F73" s="3">
        <f>(AVERAGE(AV25,AY25,BB25)/AVERAGE(C25,F25,I25))</f>
        <v>0.95894756826967353</v>
      </c>
    </row>
    <row r="74" spans="1:22">
      <c r="A74" s="3" t="s">
        <v>4</v>
      </c>
      <c r="B74" s="3">
        <f>STDEV((L25/C25),(O25/F25),(R25/I25))</f>
        <v>0.39016194937753695</v>
      </c>
      <c r="C74" s="3">
        <f>STDEV((U25/C25),(X25/F25),(AA25/I25))</f>
        <v>1.0761485303845606</v>
      </c>
      <c r="D74" s="3">
        <f>STDEV((AD25/C25),(AG25/F25),(AJ25/I25))</f>
        <v>0.19082461835571549</v>
      </c>
      <c r="E74" s="3">
        <f>STDEV((AM25/C25),(AP25/F25),(AS25/I25))</f>
        <v>0.31079660755595234</v>
      </c>
      <c r="F74" s="3">
        <f>STDEV((AV25/C25),(AY25/F25),(BB25/I25))</f>
        <v>0.78555036112246657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99.755663726462402</v>
      </c>
      <c r="D79" s="16">
        <f>(AVERAGE(D9,G9,J9)/AVERAGE(D25,G25,J25))*100</f>
        <v>0.24433627353760579</v>
      </c>
      <c r="E79" s="16">
        <f>(AVERAGE(D10,G10,J10)/AVERAGE(D25,G25,J25))*100</f>
        <v>0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0.24433627353760579</v>
      </c>
    </row>
    <row r="80" spans="1:22">
      <c r="B80" s="3">
        <v>5</v>
      </c>
      <c r="C80" s="16">
        <f>(AVERAGE(M8,P8,S8)/AVERAGE(M25,P25,S25))*100</f>
        <v>99.148064343049398</v>
      </c>
      <c r="D80" s="16">
        <f>(AVERAGE(M9,P9,S9)/AVERAGE(M25,P25,S25))*100</f>
        <v>0.85193565695060736</v>
      </c>
      <c r="E80" s="16">
        <f>(AVERAGE(M10,P10,S10)/AVERAGE(M25,P25,S25))*100</f>
        <v>0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0.85193565695060736</v>
      </c>
    </row>
    <row r="81" spans="1:22">
      <c r="B81" s="3">
        <v>15</v>
      </c>
      <c r="C81" s="16">
        <f>(AVERAGE(V8,Y8,AB8)/AVERAGE(V25,Y25,AB25))*100</f>
        <v>98.94340785051358</v>
      </c>
      <c r="D81" s="16">
        <f>(AVERAGE(V9,Y9,AB9)/AVERAGE(V25,Y25,AB25))*100</f>
        <v>1.056592149486433</v>
      </c>
      <c r="E81" s="16">
        <f>(AVERAGE(V10,Y10,AB10)/AVERAGE(V25,Y25,AB25))*100</f>
        <v>0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1.056592149486433</v>
      </c>
    </row>
    <row r="82" spans="1:22">
      <c r="B82" s="3">
        <v>30</v>
      </c>
      <c r="C82" s="16">
        <f>(AVERAGE(AE8,AH8,AK8)/AVERAGE(AE25,AH25,AK25))*100</f>
        <v>98.286680820675173</v>
      </c>
      <c r="D82" s="16">
        <f>(AVERAGE(AE9,AH9,AK9)/AVERAGE(AE25,AH25,AK25))*100</f>
        <v>1.713319179324821</v>
      </c>
      <c r="E82" s="16">
        <f>(AVERAGE(AE10,AH10,AK10)/AVERAGE(AE25,AH25,AK25))*100</f>
        <v>0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1.713319179324821</v>
      </c>
    </row>
    <row r="83" spans="1:22">
      <c r="B83" s="3">
        <v>60</v>
      </c>
      <c r="C83" s="16">
        <f>(AVERAGE(AN8,AQ8,AT8)/AVERAGE(AN25,AQ25,AT25))*100</f>
        <v>96.213177933516761</v>
      </c>
      <c r="D83" s="16">
        <f>(AVERAGE(AN9,AQ9,AT9)/AVERAGE(AN25,AQ25,AT25))*100</f>
        <v>3.7868220664832482</v>
      </c>
      <c r="E83" s="16">
        <f>(AVERAGE(AN10,AQ10,AT10)/AVERAGE(AN25,AQ25,AT25))*100</f>
        <v>0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3.7868220664832482</v>
      </c>
    </row>
    <row r="84" spans="1:22">
      <c r="B84" s="3">
        <v>120</v>
      </c>
      <c r="C84" s="3">
        <f>(AVERAGE(AW8,AZ8,BC8)/AVERAGE(AW25,AZ25,BC25))*100</f>
        <v>95.13005998056579</v>
      </c>
      <c r="D84" s="3">
        <f>(AVERAGE(AW9,AZ9,BC9)/AVERAGE(AW25,AZ25,BC25))*100</f>
        <v>4.8699400194342077</v>
      </c>
      <c r="E84" s="3">
        <f>(AVERAGE(AW10,AZ10,BC10)/AVERAGE(AW25,AZ25,BC25))*100</f>
        <v>0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4.8699400194342077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0.25833395363482442</v>
      </c>
      <c r="D87" s="3">
        <f>STDEV(((D9/D25)*100),((G9/G25)*100),((J9/J25)*100))</f>
        <v>0.25833395363482259</v>
      </c>
      <c r="E87" s="3">
        <f>STDEV(((D10/D25)*100),((G10/G25)*100),((J10/J25)*100))</f>
        <v>0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0.32175028109017773</v>
      </c>
      <c r="D88" s="3">
        <f>STDEV(((M9/M25)*100),((P9/P25)*100),((S9/S25)*100))</f>
        <v>0.32175028109017439</v>
      </c>
      <c r="E88" s="3">
        <f>STDEV(((M10/M25)*100),((P10/P25)*100),((S10/S25)*100))</f>
        <v>0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1.305224527463863</v>
      </c>
      <c r="D89" s="3">
        <f>STDEV(((V9/V25)*100),((Y9/Y25)*100),((AB9/AB25)*100))</f>
        <v>1.3052245274638676</v>
      </c>
      <c r="E89" s="3">
        <f>STDEV(((V10/V25)*100),((Y10/Y25)*100),((AB10/AB25)*100))</f>
        <v>0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1.4876120345311874</v>
      </c>
      <c r="D90" s="3">
        <f>STDEV(((AE9/AE25)*100),((AH9/AH25)*100),((AK9/AK25)*100))</f>
        <v>1.4876120345311865</v>
      </c>
      <c r="E90" s="3">
        <f>STDEV(((AE10/AE25)*100),((AH10/AH25)*100),((AK10/AK25)*100))</f>
        <v>0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1.8524432193442943</v>
      </c>
      <c r="D91" s="3">
        <f>STDEV(((AN9/AN25)*100),((AQ9/AQ25)*100),((AT9/AT25)*100))</f>
        <v>1.8524432193442952</v>
      </c>
      <c r="E91" s="3">
        <f>STDEV(((AN10/AN25)*100),((AQ10/AQ25)*100),((AT10/AT25)*100))</f>
        <v>0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1.7238399784182479</v>
      </c>
      <c r="D92" s="3">
        <f>STDEV(((AW9/AW25)*100),((AZ9/AZ25)*100),((BC9/BC25)*100))</f>
        <v>1.723839978418245</v>
      </c>
      <c r="E92" s="3">
        <f>STDEV(((AW10/AW25)*100),((AZ10/AZ25)*100),((BC10/BC25)*100))</f>
        <v>0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0.85058655930057681</v>
      </c>
      <c r="C95" s="3">
        <f>(AVERAGE(V25,Y25,AB25)/AVERAGE(D25,G25,J25))</f>
        <v>1.1355938552489038</v>
      </c>
      <c r="D95" s="3">
        <f>(AVERAGE(AE25,AH25,AK25)/AVERAGE(D25,G25,J25))</f>
        <v>0.94425395142892721</v>
      </c>
      <c r="E95" s="3">
        <f>(AVERAGE(AN25,AQ25,AT25)/AVERAGE(D25,G25,J25))</f>
        <v>0.56245219834398663</v>
      </c>
      <c r="F95" s="21">
        <f>AVERAGE(AW25,AZ25,BC25)/AVERAGE(D25,G25,J25)</f>
        <v>0.5403893151623983</v>
      </c>
    </row>
    <row r="96" spans="1:22">
      <c r="A96" s="3" t="s">
        <v>4</v>
      </c>
      <c r="B96" s="3">
        <f>STDEV((M25/D25),(P25/G25),(S25/J25))</f>
        <v>0.29237015490880375</v>
      </c>
      <c r="C96" s="3">
        <f>STDEV((V25/D25),(Y25/G25),(AB25/J25))</f>
        <v>1.440158133524686</v>
      </c>
      <c r="D96" s="3">
        <f>STDEV((AE25/D25),(AH25/G25),(AK25/J25))</f>
        <v>0.52566925753565552</v>
      </c>
      <c r="E96" s="3">
        <f>STDEV((AN25/D25),(AQ25/G25),(AT25/J25))</f>
        <v>0.12748793857953528</v>
      </c>
      <c r="F96" s="3">
        <f>STDEV((AW25/D25),(AZ25/G25),(BC25/J25))</f>
        <v>0.14805106280138916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zoomScale="50" zoomScaleNormal="50" zoomScalePageLayoutView="50" workbookViewId="0">
      <pane ySplit="5" topLeftCell="A7" activePane="bottomLeft" state="frozen"/>
      <selection pane="bottomLeft" activeCell="B7" sqref="B7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4910361</v>
      </c>
      <c r="C8">
        <v>4030992</v>
      </c>
      <c r="D8">
        <v>3527844</v>
      </c>
      <c r="E8">
        <v>3884984</v>
      </c>
      <c r="F8">
        <v>5919010</v>
      </c>
      <c r="G8">
        <v>4857623</v>
      </c>
      <c r="H8">
        <v>5788200</v>
      </c>
      <c r="I8">
        <v>5294062</v>
      </c>
      <c r="J8">
        <v>5406106</v>
      </c>
      <c r="K8">
        <v>6290126</v>
      </c>
      <c r="L8">
        <v>4877589</v>
      </c>
      <c r="M8">
        <v>4901511</v>
      </c>
      <c r="N8">
        <v>4811018</v>
      </c>
      <c r="O8">
        <v>4791565</v>
      </c>
      <c r="P8">
        <v>4709690</v>
      </c>
      <c r="Q8">
        <v>6057896</v>
      </c>
      <c r="R8">
        <v>5411918</v>
      </c>
      <c r="S8">
        <v>3574562</v>
      </c>
      <c r="T8">
        <v>3369026</v>
      </c>
      <c r="U8">
        <v>3816914</v>
      </c>
      <c r="V8">
        <v>3130659</v>
      </c>
      <c r="W8">
        <v>4104906</v>
      </c>
      <c r="X8">
        <v>4196239</v>
      </c>
      <c r="Y8">
        <v>3408998</v>
      </c>
      <c r="Z8">
        <v>3614269</v>
      </c>
      <c r="AA8">
        <v>3573083</v>
      </c>
      <c r="AB8">
        <v>4981940</v>
      </c>
      <c r="AC8">
        <v>4981410</v>
      </c>
      <c r="AD8">
        <v>6967900</v>
      </c>
      <c r="AE8">
        <v>5107316</v>
      </c>
      <c r="AF8">
        <v>6328916</v>
      </c>
      <c r="AG8">
        <v>5870218</v>
      </c>
      <c r="AH8">
        <v>5543604</v>
      </c>
      <c r="AI8">
        <v>6289734</v>
      </c>
      <c r="AJ8">
        <v>7597552</v>
      </c>
      <c r="AK8">
        <v>5143182</v>
      </c>
      <c r="AL8">
        <v>6290818</v>
      </c>
      <c r="AM8">
        <v>6030426</v>
      </c>
      <c r="AN8">
        <v>5556200</v>
      </c>
      <c r="AO8">
        <v>7084702</v>
      </c>
      <c r="AP8">
        <v>6020658</v>
      </c>
      <c r="AQ8">
        <v>5557899</v>
      </c>
      <c r="AR8">
        <v>5676030</v>
      </c>
      <c r="AS8">
        <v>6255813</v>
      </c>
      <c r="AT8">
        <v>4937387</v>
      </c>
      <c r="AU8">
        <v>5730996</v>
      </c>
      <c r="AV8">
        <v>7526676</v>
      </c>
      <c r="AW8">
        <v>5214590</v>
      </c>
      <c r="AX8">
        <v>6974572</v>
      </c>
      <c r="AY8">
        <v>5313526</v>
      </c>
      <c r="AZ8">
        <v>6301032</v>
      </c>
      <c r="BA8">
        <v>5883941</v>
      </c>
      <c r="BB8">
        <v>5483964</v>
      </c>
      <c r="BC8">
        <v>7144841</v>
      </c>
      <c r="BD8">
        <v>2344.5050000000001</v>
      </c>
      <c r="BE8">
        <v>1534.0170000000001</v>
      </c>
      <c r="BF8">
        <v>775.01750000000004</v>
      </c>
      <c r="BG8">
        <v>660.37990000000002</v>
      </c>
      <c r="BH8">
        <v>0</v>
      </c>
      <c r="BI8">
        <v>0</v>
      </c>
    </row>
    <row r="9" spans="1:61" s="6" customFormat="1">
      <c r="A9" s="7" t="s">
        <v>76</v>
      </c>
      <c r="B9">
        <v>361756.4</v>
      </c>
      <c r="C9">
        <v>337761.9</v>
      </c>
      <c r="D9">
        <v>273369.2</v>
      </c>
      <c r="E9">
        <v>323110.2</v>
      </c>
      <c r="F9">
        <v>66128.52</v>
      </c>
      <c r="G9">
        <v>448277.2</v>
      </c>
      <c r="H9">
        <v>576250.6</v>
      </c>
      <c r="I9">
        <v>38916.910000000003</v>
      </c>
      <c r="J9">
        <v>458433.1</v>
      </c>
      <c r="K9">
        <v>144539.20000000001</v>
      </c>
      <c r="L9">
        <v>427042.8</v>
      </c>
      <c r="M9">
        <v>299018.5</v>
      </c>
      <c r="N9">
        <v>158725.5</v>
      </c>
      <c r="O9">
        <v>462820.4</v>
      </c>
      <c r="P9">
        <v>241102.8</v>
      </c>
      <c r="Q9">
        <v>22957.98</v>
      </c>
      <c r="R9">
        <v>153709</v>
      </c>
      <c r="S9">
        <v>361744.3</v>
      </c>
      <c r="T9">
        <v>308311.2</v>
      </c>
      <c r="U9">
        <v>378741.4</v>
      </c>
      <c r="V9">
        <v>295245.3</v>
      </c>
      <c r="W9">
        <v>427869.9</v>
      </c>
      <c r="X9">
        <v>387755.7</v>
      </c>
      <c r="Y9">
        <v>341629.2</v>
      </c>
      <c r="Z9">
        <v>372676</v>
      </c>
      <c r="AA9">
        <v>354942.7</v>
      </c>
      <c r="AB9">
        <v>423681.8</v>
      </c>
      <c r="AC9">
        <v>481893</v>
      </c>
      <c r="AD9">
        <v>17532.55</v>
      </c>
      <c r="AE9">
        <v>422089.6</v>
      </c>
      <c r="AF9">
        <v>627846.6</v>
      </c>
      <c r="AG9">
        <v>183574.8</v>
      </c>
      <c r="AH9">
        <v>92032.04</v>
      </c>
      <c r="AI9">
        <v>548505.5</v>
      </c>
      <c r="AJ9">
        <v>157723.70000000001</v>
      </c>
      <c r="AK9">
        <v>435803.5</v>
      </c>
      <c r="AL9">
        <v>238199.5</v>
      </c>
      <c r="AM9">
        <v>122940</v>
      </c>
      <c r="AN9">
        <v>139852.1</v>
      </c>
      <c r="AO9">
        <v>455972.2</v>
      </c>
      <c r="AP9">
        <v>58747.05</v>
      </c>
      <c r="AQ9">
        <v>61590.33</v>
      </c>
      <c r="AR9">
        <v>401945.9</v>
      </c>
      <c r="AS9">
        <v>74796.179999999993</v>
      </c>
      <c r="AT9">
        <v>339662.4</v>
      </c>
      <c r="AU9">
        <v>424911.4</v>
      </c>
      <c r="AV9">
        <v>72184.47</v>
      </c>
      <c r="AW9">
        <v>433876.2</v>
      </c>
      <c r="AX9">
        <v>110747.8</v>
      </c>
      <c r="AY9">
        <v>388265.9</v>
      </c>
      <c r="AZ9">
        <v>107644.3</v>
      </c>
      <c r="BA9">
        <v>45033.1</v>
      </c>
      <c r="BB9">
        <v>131272.9</v>
      </c>
      <c r="BC9">
        <v>6354.3580000000002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s="6" customFormat="1">
      <c r="A10" s="7" t="s">
        <v>77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3"/>
      <c r="BE10" s="3"/>
      <c r="BF10" s="3"/>
      <c r="BG10" s="3"/>
      <c r="BH10" s="3"/>
      <c r="BI10" s="3"/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5272117.4000000004</v>
      </c>
      <c r="C25" s="23">
        <f t="shared" ref="C25:BC25" si="0">SUM(C8:C24)</f>
        <v>4368753.9000000004</v>
      </c>
      <c r="D25" s="23">
        <f t="shared" si="0"/>
        <v>3801213.2</v>
      </c>
      <c r="E25" s="23">
        <f t="shared" si="0"/>
        <v>4208094.2</v>
      </c>
      <c r="F25" s="23">
        <f t="shared" si="0"/>
        <v>5985138.5199999996</v>
      </c>
      <c r="G25" s="23">
        <f t="shared" si="0"/>
        <v>5305900.2</v>
      </c>
      <c r="H25" s="23">
        <f t="shared" si="0"/>
        <v>6364450.5999999996</v>
      </c>
      <c r="I25" s="23">
        <f t="shared" si="0"/>
        <v>5332978.91</v>
      </c>
      <c r="J25" s="23">
        <f t="shared" si="0"/>
        <v>5864539.0999999996</v>
      </c>
      <c r="K25" s="23">
        <f t="shared" si="0"/>
        <v>6434665.2000000002</v>
      </c>
      <c r="L25" s="23">
        <f t="shared" si="0"/>
        <v>5304631.8</v>
      </c>
      <c r="M25" s="23">
        <f t="shared" si="0"/>
        <v>5200529.5</v>
      </c>
      <c r="N25" s="23">
        <f t="shared" si="0"/>
        <v>4969743.5</v>
      </c>
      <c r="O25" s="23">
        <f t="shared" si="0"/>
        <v>5254385.4000000004</v>
      </c>
      <c r="P25" s="23">
        <f t="shared" si="0"/>
        <v>4950792.8</v>
      </c>
      <c r="Q25" s="23">
        <f t="shared" si="0"/>
        <v>6080853.9800000004</v>
      </c>
      <c r="R25" s="23">
        <f t="shared" si="0"/>
        <v>5565627</v>
      </c>
      <c r="S25" s="23">
        <f t="shared" si="0"/>
        <v>3936306.3</v>
      </c>
      <c r="T25" s="23">
        <f t="shared" si="0"/>
        <v>3677337.2</v>
      </c>
      <c r="U25" s="23">
        <f t="shared" si="0"/>
        <v>4195655.4000000004</v>
      </c>
      <c r="V25" s="23">
        <f t="shared" si="0"/>
        <v>3425904.3</v>
      </c>
      <c r="W25" s="23">
        <f t="shared" si="0"/>
        <v>4532775.9000000004</v>
      </c>
      <c r="X25" s="23">
        <f t="shared" si="0"/>
        <v>4583994.7</v>
      </c>
      <c r="Y25" s="23">
        <f t="shared" si="0"/>
        <v>3750627.2</v>
      </c>
      <c r="Z25" s="23">
        <f t="shared" si="0"/>
        <v>3986945</v>
      </c>
      <c r="AA25" s="23">
        <f t="shared" si="0"/>
        <v>3928025.7</v>
      </c>
      <c r="AB25" s="23">
        <f t="shared" si="0"/>
        <v>5405621.7999999998</v>
      </c>
      <c r="AC25" s="23">
        <f t="shared" si="0"/>
        <v>5463303</v>
      </c>
      <c r="AD25" s="23">
        <f t="shared" si="0"/>
        <v>6985432.5499999998</v>
      </c>
      <c r="AE25" s="23">
        <f t="shared" si="0"/>
        <v>5529405.5999999996</v>
      </c>
      <c r="AF25" s="23">
        <f t="shared" si="0"/>
        <v>6956762.5999999996</v>
      </c>
      <c r="AG25" s="23">
        <f t="shared" si="0"/>
        <v>6053792.7999999998</v>
      </c>
      <c r="AH25" s="23">
        <f t="shared" si="0"/>
        <v>5635636.04</v>
      </c>
      <c r="AI25" s="23">
        <f t="shared" si="0"/>
        <v>6838239.5</v>
      </c>
      <c r="AJ25" s="23">
        <f t="shared" si="0"/>
        <v>7755275.7000000002</v>
      </c>
      <c r="AK25" s="23">
        <f t="shared" si="0"/>
        <v>5578985.5</v>
      </c>
      <c r="AL25" s="23">
        <f t="shared" si="0"/>
        <v>6529017.5</v>
      </c>
      <c r="AM25" s="23">
        <f t="shared" si="0"/>
        <v>6153366</v>
      </c>
      <c r="AN25" s="23">
        <f t="shared" si="0"/>
        <v>5696052.0999999996</v>
      </c>
      <c r="AO25" s="23">
        <f t="shared" si="0"/>
        <v>7540674.2000000002</v>
      </c>
      <c r="AP25" s="23">
        <f t="shared" si="0"/>
        <v>6079405.0499999998</v>
      </c>
      <c r="AQ25" s="23">
        <f t="shared" si="0"/>
        <v>5619489.3300000001</v>
      </c>
      <c r="AR25" s="23">
        <f t="shared" si="0"/>
        <v>6077975.9000000004</v>
      </c>
      <c r="AS25" s="23">
        <f t="shared" si="0"/>
        <v>6330609.1799999997</v>
      </c>
      <c r="AT25" s="23">
        <f t="shared" si="0"/>
        <v>5277049.4000000004</v>
      </c>
      <c r="AU25" s="23">
        <f t="shared" si="0"/>
        <v>6155907.4000000004</v>
      </c>
      <c r="AV25" s="23">
        <f t="shared" si="0"/>
        <v>7598860.4699999997</v>
      </c>
      <c r="AW25" s="23">
        <f t="shared" si="0"/>
        <v>5648466.2000000002</v>
      </c>
      <c r="AX25" s="23">
        <f t="shared" si="0"/>
        <v>7085319.7999999998</v>
      </c>
      <c r="AY25" s="23">
        <f t="shared" si="0"/>
        <v>5701791.9000000004</v>
      </c>
      <c r="AZ25" s="23">
        <f t="shared" si="0"/>
        <v>6408676.2999999998</v>
      </c>
      <c r="BA25" s="23">
        <f t="shared" si="0"/>
        <v>5928974.0999999996</v>
      </c>
      <c r="BB25" s="23">
        <f t="shared" si="0"/>
        <v>5615236.9000000004</v>
      </c>
      <c r="BC25" s="23">
        <f t="shared" si="0"/>
        <v>7151195.358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92.040744169351868</v>
      </c>
      <c r="D34" s="16">
        <f>(AVERAGE(B9,E9,H9)/AVERAGE(B25,E25,H25))*100</f>
        <v>7.9592558306481296</v>
      </c>
      <c r="E34" s="16">
        <f>(AVERAGE(B10,E10,H10)/AVERAGE(B25,E25,H25))*100</f>
        <v>0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7.9592558306481296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98.134299232615234</v>
      </c>
      <c r="D35" s="16">
        <f>(AVERAGE(K9,N9,Q9)/AVERAGE(K25,N25,Q25))*100</f>
        <v>1.8657007673847537</v>
      </c>
      <c r="E35" s="16">
        <f>(AVERAGE($K10,$N10,$Q10)/AVERAGE(K25,N25,Q25))*100</f>
        <v>0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1.8657007673847537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90.90881513469219</v>
      </c>
      <c r="D36" s="16">
        <f>(AVERAGE(T9,W9,Z9)/AVERAGE(T25,W25,Z25))*100</f>
        <v>9.0911848653078078</v>
      </c>
      <c r="E36" s="16">
        <f>(AVERAGE(T10,W10,Z10)/AVERAGE(T25,W25,Z25))*100</f>
        <v>0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9.0911848653078078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91.389454620282223</v>
      </c>
      <c r="D37" s="16">
        <f>(AVERAGE(AC9,AF9,AI9)/AVERAGE(AC25,AF25,AI25))*100</f>
        <v>8.6105453797177613</v>
      </c>
      <c r="E37" s="16">
        <f>(AVERAGE(AC10,AF10,AI10)/AVERAGE(AC25,AF25,AI25))*100</f>
        <v>0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8.6105453797177613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94.559580683175454</v>
      </c>
      <c r="D38" s="16">
        <f>(AVERAGE(AL9,AO9,AR9)/AVERAGE(AL25,AO25,AR25))*100</f>
        <v>5.4404193168245447</v>
      </c>
      <c r="E38" s="16">
        <f>(AVERAGE(AL10,AO10,AR10)/AVERAGE(AL25,AO25,AR25))*100</f>
        <v>0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5.4404193168245447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96.970859664368803</v>
      </c>
      <c r="D39" s="3">
        <f>(AVERAGE(AU9,AX9,BA9)/AVERAGE(AU25,AX25,BA25))*100</f>
        <v>3.0291403356312183</v>
      </c>
      <c r="E39" s="3">
        <f>(AVERAGE(AU10,AX10,BA10)/AVERAGE(AU25,AX25,BA25))*100</f>
        <v>0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3.0291403356312183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1.1080841006638411</v>
      </c>
      <c r="D43" s="6">
        <f>STDEV(((B9/B25)*100),((E9/E25)*100),((H9/H25)*100))</f>
        <v>1.1080841006638364</v>
      </c>
      <c r="E43" s="6">
        <f>STDEV(((B10/B25)*100),((E10/E25)*100),((H10/H25)*100))</f>
        <v>0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1.4330324091307955</v>
      </c>
      <c r="D44" s="6">
        <f>STDEV(((K9/K25)*100),((N9/N25)*100),((Q9/Q25)*100))</f>
        <v>1.4330324091307938</v>
      </c>
      <c r="E44" s="6">
        <f>STDEV(((K10/K25)*100),((N10/N25)*100),((Q10/Q25)*100))</f>
        <v>0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0.58456304614697019</v>
      </c>
      <c r="D45" s="6">
        <f>STDEV(((T9/T25)*100),((W9/W25)*100),((Z9/Z25)*100))</f>
        <v>0.58456304614697052</v>
      </c>
      <c r="E45" s="6">
        <f>STDEV(((T10/T25)*100),((W10/W25)*100),((Z10/Z25)*100))</f>
        <v>0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0.5304874432693587</v>
      </c>
      <c r="D46" s="6">
        <f>STDEV(((AC9/AC25)*100),((AF9/AF25)*100),((AI9/AI25)*100))</f>
        <v>0.53048744326935271</v>
      </c>
      <c r="E46" s="6">
        <f>STDEV(((AC10/AC25)*100),((AF10/AF25)*100),((AI10/AI25)*100))</f>
        <v>0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1.5739455134289706</v>
      </c>
      <c r="D47" s="6">
        <f>STDEV(((AL9/AL25)*100),((AO9/AO25)*100),((AR9/AR25)*100))</f>
        <v>1.5739455134289666</v>
      </c>
      <c r="E47" s="6">
        <f>STDEV(((AL10/AL25)*100),((AO10/AO25)*100),((AR10/AR25)*100))</f>
        <v>0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3.3389404797416709</v>
      </c>
      <c r="D48" s="6">
        <f>STDEV(((AU9/AU25)*100),((AX9/AX25)*100),((BA9/BA25)*100))</f>
        <v>3.3389404797416642</v>
      </c>
      <c r="E48" s="6">
        <f>STDEV(((AU10/AU25)*100),((AX10/AX25)*100),((BA10/BA25)*100))</f>
        <v>0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1.1035427867941545</v>
      </c>
      <c r="C51" s="3">
        <f>(AVERAGE(T25,W25,Z25)/AVERAGE(B25,E25,H25))</f>
        <v>0.76978972136117862</v>
      </c>
      <c r="D51" s="3">
        <f>(AVERAGE(AC25,AF25,AI25)/AVERAGE(B25,E25,H25))</f>
        <v>1.2154443469296556</v>
      </c>
      <c r="E51" s="3">
        <f>(AVERAGE(AL25,AO25,AR25)/AVERAGE(B25,E25,H25))</f>
        <v>1.2715744485862246</v>
      </c>
      <c r="F51" s="3">
        <f>(AVERAGE(AU25,AX25,BA25)/AVERAGE(B25,E25,H25))</f>
        <v>1.2098838749620042</v>
      </c>
    </row>
    <row r="52" spans="1:22">
      <c r="A52" s="3" t="s">
        <v>4</v>
      </c>
      <c r="B52" s="3">
        <f>STDEV((K25/B25),(N25/E25),(Q25/H25))</f>
        <v>0.14300219737140787</v>
      </c>
      <c r="C52" s="3">
        <f>STDEV((T25/B25),(W25/E25),(Z25/H25))</f>
        <v>0.24232553816737873</v>
      </c>
      <c r="D52" s="3">
        <f>STDEV((AC25/B25),(AF25/E25),(AI25/H25))</f>
        <v>0.34568640619182844</v>
      </c>
      <c r="E52" s="3">
        <f>STDEV((AL25/B25),(AO25/E25),(AR25/H25))</f>
        <v>0.42568151582679259</v>
      </c>
      <c r="F52" s="3">
        <f>STDEV((AU25/B25),(AX25/E25),(BA25/H25))</f>
        <v>0.38467031797985018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97.177210670727163</v>
      </c>
      <c r="D57" s="16">
        <f>(AVERAGE(C9,F9,I9)/AVERAGE(C25,F25,I25))*100</f>
        <v>2.8227893292728377</v>
      </c>
      <c r="E57" s="16">
        <f>(AVERAGE(C10,F10,I10)/AVERAGE(C25,F25,I25))*100</f>
        <v>0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2.8227893292728377</v>
      </c>
    </row>
    <row r="58" spans="1:22">
      <c r="B58" s="3">
        <v>5</v>
      </c>
      <c r="C58" s="16">
        <f>(AVERAGE(L8,O8,R8)/AVERAGE(L25,O25,R25))*100</f>
        <v>93.528091615193603</v>
      </c>
      <c r="D58" s="16">
        <f>(AVERAGE(L9,O9,R9)/AVERAGE(L25,O25,R25))*100</f>
        <v>6.4719083848064072</v>
      </c>
      <c r="E58" s="16">
        <f>(AVERAGE(L10,O10,R10)/AVERAGE(L25,O25,R25))*100</f>
        <v>0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6.4719083848064072</v>
      </c>
    </row>
    <row r="59" spans="1:22">
      <c r="B59" s="3">
        <v>15</v>
      </c>
      <c r="C59" s="16">
        <f>(AVERAGE(U8,X8,AA8)/AVERAGE(U25,X25,AA25))*100</f>
        <v>91.175099068863545</v>
      </c>
      <c r="D59" s="16">
        <f>(AVERAGE(U9,X9,AA9)/AVERAGE(U25,X25,AA25))*100</f>
        <v>8.8249009311364404</v>
      </c>
      <c r="E59" s="16">
        <f>(AVERAGE(U10,X10,AA10)/AVERAGE(U25,X25,AA25))*100</f>
        <v>0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8.8249009311364404</v>
      </c>
    </row>
    <row r="60" spans="1:22">
      <c r="B60" s="3">
        <v>30</v>
      </c>
      <c r="C60" s="16">
        <f>(AVERAGE(AD8,AG8,AJ8)/AVERAGE(AD25,AG25,AJ25))*100</f>
        <v>98.274394518352722</v>
      </c>
      <c r="D60" s="16">
        <f>(AVERAGE(AD9,AG9,AJ9)/AVERAGE(AD25,AG25,AJ25))*100</f>
        <v>1.7256054816472739</v>
      </c>
      <c r="E60" s="16">
        <f>(AVERAGE(AD10,AG10,AJ10)/AVERAGE(AD25,AG25,AJ25))*100</f>
        <v>0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1.7256054816472739</v>
      </c>
    </row>
    <row r="61" spans="1:22">
      <c r="B61" s="3">
        <v>60</v>
      </c>
      <c r="C61" s="16">
        <f>(AVERAGE(AM8,AP8,AS8)/AVERAGE(AM25,AP25,AS25))*100</f>
        <v>98.618337679764252</v>
      </c>
      <c r="D61" s="16">
        <f>(AVERAGE(AM9,AP9,AS9)/AVERAGE(AM25,AP25,AS25))*100</f>
        <v>1.3816623202357363</v>
      </c>
      <c r="E61" s="16">
        <f>(AVERAGE(AM10,AP10,AS10)/AVERAGE(AM25,AP25,AS25))*100</f>
        <v>0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1.3816623202357363</v>
      </c>
    </row>
    <row r="62" spans="1:22">
      <c r="B62" s="3">
        <v>120</v>
      </c>
      <c r="C62" s="3">
        <f>(AVERAGE(AV8,AY8,BB8)/AVERAGE(AV25,AY25,BB25))*100</f>
        <v>96.871818916076762</v>
      </c>
      <c r="D62" s="3">
        <f>(AVERAGE(AV9,AY9,BB9)/AVERAGE(AV25,AY25,BB25))*100</f>
        <v>3.128181083923208</v>
      </c>
      <c r="E62" s="3">
        <f>(AVERAGE(AV10,AY10,BB10)/AVERAGE(AV25,AY25,BB25))*100</f>
        <v>0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3.128181083923208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3.9385337954634356</v>
      </c>
      <c r="D65" s="6">
        <f>STDEV(((C9/C25)*100),((F9/F25)*100),((I9/I25)*100))</f>
        <v>3.9385337954634281</v>
      </c>
      <c r="E65" s="6">
        <f>STDEV(((C10/C25)*100),((F10/F25)*100),((I10/I25)*100))</f>
        <v>0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3.2940410109129576</v>
      </c>
      <c r="D66" s="3">
        <f>STDEV(((L9/L25)*100),((O9/O25)*100),((R9/R25)*100))</f>
        <v>3.2940410109129634</v>
      </c>
      <c r="E66" s="6">
        <f>STDEV(((L10/L25)*100),((O10/O25)*100),((R10/R25)*100))</f>
        <v>0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0.33066382597325517</v>
      </c>
      <c r="D67" s="3">
        <f>STDEV(((U9/U25)*100),((X9/X25)*100),((AA9/AA25)*100))</f>
        <v>0.33066382597325727</v>
      </c>
      <c r="E67" s="6">
        <f>STDEV(((U10/U25)*100),((X10/X25)*100),((AA10/AA25)*100))</f>
        <v>0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1.4090046905353439</v>
      </c>
      <c r="D68" s="3">
        <f>STDEV(((AD9/AD25)*100),((AG9/AG25)*100),((AJ9/AJ25)*100))</f>
        <v>1.4090046905353439</v>
      </c>
      <c r="E68" s="6">
        <f>STDEV(((AD10/AD25)*100),((AG10/AG25)*100),((AJ10/AJ25)*100))</f>
        <v>0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0.5442211496790953</v>
      </c>
      <c r="D69" s="3">
        <f>STDEV(((AM9/AM25)*100),((AP9/AP25)*100),((AS9/AS25)*100))</f>
        <v>0.54422114967909851</v>
      </c>
      <c r="E69" s="6">
        <f>STDEV(((AM10/AM25)*100),((AP10/AP25)*100),((AS10/AS25)*100))</f>
        <v>0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3.0620690698184503</v>
      </c>
      <c r="D70" s="3">
        <f>STDEV(((AV9/AV25)*100),((AY9/AY25)*100),((BB9/BB25)*100))</f>
        <v>3.0620690698184454</v>
      </c>
      <c r="E70" s="6">
        <f>STDEV(((AV10/AV25)*100),((AY10/AY25)*100),((BB10/BB25)*100))</f>
        <v>0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1.0279069586784197</v>
      </c>
      <c r="C73" s="3">
        <f>(AVERAGE(U25,X25,AA25)/AVERAGE(C25,F25,I25))</f>
        <v>0.8100835107697667</v>
      </c>
      <c r="D73" s="3">
        <f>(AVERAGE(AD25,AG25,AJ25)/AVERAGE(C25,F25,I25))</f>
        <v>1.3255990064909904</v>
      </c>
      <c r="E73" s="21">
        <f>AVERAGE(AM25,AP25,AS25)/AVERAGE(C25,F25,I25)</f>
        <v>1.1833704656261752</v>
      </c>
      <c r="F73" s="3">
        <f>(AVERAGE(AV25,AY25,BB25)/AVERAGE(C25,F25,I25))</f>
        <v>1.2058420619428898</v>
      </c>
    </row>
    <row r="74" spans="1:22">
      <c r="A74" s="3" t="s">
        <v>4</v>
      </c>
      <c r="B74" s="3">
        <f>STDEV((L25/C25),(O25/F25),(R25/I25))</f>
        <v>0.16816359016533336</v>
      </c>
      <c r="C74" s="3">
        <f>STDEV((U25/C25),(X25/F25),(AA25/I25))</f>
        <v>0.1216425748243123</v>
      </c>
      <c r="D74" s="3">
        <f>STDEV((AD25/C25),(AG25/F25),(AJ25/I25))</f>
        <v>0.30607856164132741</v>
      </c>
      <c r="E74" s="3">
        <f>STDEV((AM25/C25),(AP25/F25),(AS25/I25))</f>
        <v>0.19690425582954746</v>
      </c>
      <c r="F74" s="3">
        <f>STDEV((AV25/C25),(AY25/F25),(BB25/I25))</f>
        <v>0.4282056386669178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92.117907492175632</v>
      </c>
      <c r="D79" s="16">
        <f>(AVERAGE(D9,G9,J9)/AVERAGE(D25,G25,J25))*100</f>
        <v>7.8820925078243702</v>
      </c>
      <c r="E79" s="16">
        <f>(AVERAGE(D10,G10,J10)/AVERAGE(D25,G25,J25))*100</f>
        <v>0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7.8820925078243702</v>
      </c>
    </row>
    <row r="80" spans="1:22">
      <c r="B80" s="3">
        <v>5</v>
      </c>
      <c r="C80" s="16">
        <f>(AVERAGE(M8,P8,S8)/AVERAGE(M25,P25,S25))*100</f>
        <v>93.598173080741205</v>
      </c>
      <c r="D80" s="16">
        <f>(AVERAGE(M9,P9,S9)/AVERAGE(M25,P25,S25))*100</f>
        <v>6.4018269192587889</v>
      </c>
      <c r="E80" s="16">
        <f>(AVERAGE(M10,P10,S10)/AVERAGE(M25,P25,S25))*100</f>
        <v>0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6.4018269192587889</v>
      </c>
    </row>
    <row r="81" spans="1:22">
      <c r="B81" s="3">
        <v>15</v>
      </c>
      <c r="C81" s="16">
        <f>(AVERAGE(V8,Y8,AB8)/AVERAGE(V25,Y25,AB25))*100</f>
        <v>91.570947557919197</v>
      </c>
      <c r="D81" s="16">
        <f>(AVERAGE(V9,Y9,AB9)/AVERAGE(V25,Y25,AB25))*100</f>
        <v>8.4290524420808008</v>
      </c>
      <c r="E81" s="16">
        <f>(AVERAGE(V10,Y10,AB10)/AVERAGE(V25,Y25,AB25))*100</f>
        <v>0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8.4290524420808008</v>
      </c>
    </row>
    <row r="82" spans="1:22">
      <c r="B82" s="3">
        <v>30</v>
      </c>
      <c r="C82" s="16">
        <f>(AVERAGE(AE8,AH8,AK8)/AVERAGE(AE25,AH25,AK25))*100</f>
        <v>94.326782129188558</v>
      </c>
      <c r="D82" s="16">
        <f>(AVERAGE(AE9,AH9,AK9)/AVERAGE(AE25,AH25,AK25))*100</f>
        <v>5.6732178708114542</v>
      </c>
      <c r="E82" s="16">
        <f>(AVERAGE(AE10,AH10,AK10)/AVERAGE(AE25,AH25,AK25))*100</f>
        <v>0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5.6732178708114542</v>
      </c>
    </row>
    <row r="83" spans="1:22">
      <c r="B83" s="3">
        <v>60</v>
      </c>
      <c r="C83" s="16">
        <f>(AVERAGE(AN8,AQ8,AT8)/AVERAGE(AN25,AQ25,AT25))*100</f>
        <v>96.738876794203449</v>
      </c>
      <c r="D83" s="16">
        <f>(AVERAGE(AN9,AQ9,AT9)/AVERAGE(AN25,AQ25,AT25))*100</f>
        <v>3.2611232057965482</v>
      </c>
      <c r="E83" s="16">
        <f>(AVERAGE(AN10,AQ10,AT10)/AVERAGE(AN25,AQ25,AT25))*100</f>
        <v>0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3.2611232057965482</v>
      </c>
    </row>
    <row r="84" spans="1:22">
      <c r="B84" s="3">
        <v>120</v>
      </c>
      <c r="C84" s="3">
        <f>(AVERAGE(AW8,AZ8,BC8)/AVERAGE(AW25,AZ25,BC25))*100</f>
        <v>97.147723753870679</v>
      </c>
      <c r="D84" s="3">
        <f>(AVERAGE(AW9,AZ9,BC9)/AVERAGE(AW25,AZ25,BC25))*100</f>
        <v>2.8522762461293234</v>
      </c>
      <c r="E84" s="3">
        <f>(AVERAGE(AW10,AZ10,BC10)/AVERAGE(AW25,AZ25,BC25))*100</f>
        <v>0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2.8522762461293234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0.62851488960533797</v>
      </c>
      <c r="D87" s="3">
        <f>STDEV(((D9/D25)*100),((G9/G25)*100),((J9/J25)*100))</f>
        <v>0.62851488960533797</v>
      </c>
      <c r="E87" s="3">
        <f>STDEV(((D10/D25)*100),((G10/G25)*100),((J10/J25)*100))</f>
        <v>0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2.2829388772481876</v>
      </c>
      <c r="D88" s="3">
        <f>STDEV(((M9/M25)*100),((P9/P25)*100),((S9/S25)*100))</f>
        <v>2.2829388772481845</v>
      </c>
      <c r="E88" s="3">
        <f>STDEV(((M10/M25)*100),((P10/P25)*100),((S10/S25)*100))</f>
        <v>0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0.64087301532270169</v>
      </c>
      <c r="D89" s="3">
        <f>STDEV(((V9/V25)*100),((Y9/Y25)*100),((AB9/AB25)*100))</f>
        <v>0.6408730153227018</v>
      </c>
      <c r="E89" s="3">
        <f>STDEV(((V10/V25)*100),((Y10/Y25)*100),((AB10/AB25)*100))</f>
        <v>0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3.5168969865948161</v>
      </c>
      <c r="D90" s="3">
        <f>STDEV(((AE9/AE25)*100),((AH9/AH25)*100),((AK9/AK25)*100))</f>
        <v>3.5168969865948232</v>
      </c>
      <c r="E90" s="3">
        <f>STDEV(((AE10/AE25)*100),((AH10/AH25)*100),((AK10/AK25)*100))</f>
        <v>0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2.775503151484993</v>
      </c>
      <c r="D91" s="3">
        <f>STDEV(((AN9/AN25)*100),((AQ9/AQ25)*100),((AT9/AT25)*100))</f>
        <v>2.775503151484993</v>
      </c>
      <c r="E91" s="3">
        <f>STDEV(((AN10/AN25)*100),((AQ10/AQ25)*100),((AT10/AT25)*100))</f>
        <v>0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4.0040760396192479</v>
      </c>
      <c r="D92" s="3">
        <f>STDEV(((AW9/AW25)*100),((AZ9/AZ25)*100),((BC9/BC25)*100))</f>
        <v>4.0040760396192487</v>
      </c>
      <c r="E92" s="3">
        <f>STDEV(((AW10/AW25)*100),((AZ10/AZ25)*100),((BC10/BC25)*100))</f>
        <v>0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0.94095348526156353</v>
      </c>
      <c r="C95" s="3">
        <f>(AVERAGE(V25,Y25,AB25)/AVERAGE(D25,G25,J25))</f>
        <v>0.84039843297191152</v>
      </c>
      <c r="D95" s="3">
        <f>(AVERAGE(AE25,AH25,AK25)/AVERAGE(D25,G25,J25))</f>
        <v>1.1183820316427997</v>
      </c>
      <c r="E95" s="3">
        <f>(AVERAGE(AN25,AQ25,AT25)/AVERAGE(D25,G25,J25))</f>
        <v>1.1082671622254125</v>
      </c>
      <c r="F95" s="21">
        <f>AVERAGE(AW25,AZ25,BC25)/AVERAGE(D25,G25,J25)</f>
        <v>1.2829804764704498</v>
      </c>
    </row>
    <row r="96" spans="1:22">
      <c r="A96" s="3" t="s">
        <v>4</v>
      </c>
      <c r="B96" s="3">
        <f>STDEV((M25/D25),(P25/G25),(S25/J25))</f>
        <v>0.35202744290121801</v>
      </c>
      <c r="C96" s="3">
        <f>STDEV((V25/D25),(Y25/G25),(AB25/J25))</f>
        <v>0.11858500765886462</v>
      </c>
      <c r="D96" s="3">
        <f>STDEV((AE25/D25),(AH25/G25),(AK25/J25))</f>
        <v>0.2644755272797264</v>
      </c>
      <c r="E96" s="3">
        <f>STDEV((AN25/D25),(AQ25/G25),(AT25/J25))</f>
        <v>0.31005860004116886</v>
      </c>
      <c r="F96" s="3">
        <f>STDEV((AW25/D25),(AZ25/G25),(BC25/J25))</f>
        <v>0.15734533077115856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topLeftCell="B1" zoomScale="50" zoomScaleNormal="50" zoomScalePageLayoutView="50" workbookViewId="0">
      <pane ySplit="5" topLeftCell="A6" activePane="bottomLeft" state="frozen"/>
      <selection pane="bottomLeft" activeCell="B10" sqref="B10:BC10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48164.76</v>
      </c>
      <c r="C8">
        <v>12067.46</v>
      </c>
      <c r="D8">
        <v>1782.7159999999999</v>
      </c>
      <c r="E8">
        <v>34149.730000000003</v>
      </c>
      <c r="F8">
        <v>3148.67</v>
      </c>
      <c r="G8">
        <v>2740.1930000000002</v>
      </c>
      <c r="H8">
        <v>25733.23</v>
      </c>
      <c r="I8">
        <v>7930.3519999999999</v>
      </c>
      <c r="J8">
        <v>416.42009999999999</v>
      </c>
      <c r="K8">
        <v>24025.27</v>
      </c>
      <c r="L8">
        <v>5478.7349999999997</v>
      </c>
      <c r="M8">
        <v>561.06849999999997</v>
      </c>
      <c r="N8">
        <v>5296.0119999999997</v>
      </c>
      <c r="O8">
        <v>3443.4189999999999</v>
      </c>
      <c r="P8">
        <v>1689.6990000000001</v>
      </c>
      <c r="Q8">
        <v>10042.91</v>
      </c>
      <c r="R8">
        <v>6140.8339999999998</v>
      </c>
      <c r="S8">
        <v>0</v>
      </c>
      <c r="T8">
        <v>25964.58</v>
      </c>
      <c r="U8">
        <v>4038.8209999999999</v>
      </c>
      <c r="V8">
        <v>484.4846</v>
      </c>
      <c r="W8">
        <v>33710.03</v>
      </c>
      <c r="X8">
        <v>9188.241</v>
      </c>
      <c r="Y8">
        <v>982.61599999999999</v>
      </c>
      <c r="Z8">
        <v>21432.54</v>
      </c>
      <c r="AA8">
        <v>4971.5169999999998</v>
      </c>
      <c r="AB8">
        <v>0</v>
      </c>
      <c r="AC8">
        <v>22566.9</v>
      </c>
      <c r="AD8">
        <v>6684.09</v>
      </c>
      <c r="AE8">
        <v>585.67070000000001</v>
      </c>
      <c r="AF8">
        <v>19524.189999999999</v>
      </c>
      <c r="AG8">
        <v>3935.61</v>
      </c>
      <c r="AH8">
        <v>0</v>
      </c>
      <c r="AI8">
        <v>15927.18</v>
      </c>
      <c r="AJ8">
        <v>2638.7489999999998</v>
      </c>
      <c r="AK8">
        <v>0</v>
      </c>
      <c r="AL8">
        <v>24728.68</v>
      </c>
      <c r="AM8">
        <v>800.06200000000001</v>
      </c>
      <c r="AN8">
        <v>711.09349999999995</v>
      </c>
      <c r="AO8">
        <v>12019.84</v>
      </c>
      <c r="AP8">
        <v>1175.432</v>
      </c>
      <c r="AQ8">
        <v>226.2405</v>
      </c>
      <c r="AR8">
        <v>24566.61</v>
      </c>
      <c r="AS8">
        <v>5160.1149999999998</v>
      </c>
      <c r="AT8">
        <v>638.30439999999999</v>
      </c>
      <c r="AU8">
        <v>9357.0689999999995</v>
      </c>
      <c r="AV8">
        <v>1802.2139999999999</v>
      </c>
      <c r="AW8">
        <v>0</v>
      </c>
      <c r="AX8">
        <v>22226.959999999999</v>
      </c>
      <c r="AY8">
        <v>2519.8629999999998</v>
      </c>
      <c r="AZ8">
        <v>0</v>
      </c>
      <c r="BA8">
        <v>19176.560000000001</v>
      </c>
      <c r="BB8">
        <v>1230.5899999999999</v>
      </c>
      <c r="BC8">
        <v>0</v>
      </c>
      <c r="BD8">
        <v>1266.9179999999999</v>
      </c>
      <c r="BE8">
        <v>195.5326</v>
      </c>
      <c r="BF8">
        <v>202.86879999999999</v>
      </c>
      <c r="BG8">
        <v>0</v>
      </c>
      <c r="BH8">
        <v>0</v>
      </c>
      <c r="BI8">
        <v>0</v>
      </c>
    </row>
    <row r="9" spans="1:61" s="6" customFormat="1">
      <c r="A9" s="7" t="s">
        <v>76</v>
      </c>
      <c r="B9">
        <v>19916.169999999998</v>
      </c>
      <c r="C9">
        <v>1274.0229999999999</v>
      </c>
      <c r="D9">
        <v>834.24869999999999</v>
      </c>
      <c r="E9">
        <v>11460.08</v>
      </c>
      <c r="F9">
        <v>0</v>
      </c>
      <c r="G9">
        <v>0</v>
      </c>
      <c r="H9">
        <v>19200.16</v>
      </c>
      <c r="I9">
        <v>956.93870000000004</v>
      </c>
      <c r="J9">
        <v>716.27200000000005</v>
      </c>
      <c r="K9">
        <v>17538.400000000001</v>
      </c>
      <c r="L9">
        <v>446.46379999999999</v>
      </c>
      <c r="M9">
        <v>1025.1500000000001</v>
      </c>
      <c r="N9">
        <v>7497.6719999999996</v>
      </c>
      <c r="O9">
        <v>764.20609999999999</v>
      </c>
      <c r="P9">
        <v>847.03589999999997</v>
      </c>
      <c r="Q9">
        <v>10835.07</v>
      </c>
      <c r="R9">
        <v>1105.3330000000001</v>
      </c>
      <c r="S9">
        <v>645.99279999999999</v>
      </c>
      <c r="T9">
        <v>13395.31</v>
      </c>
      <c r="U9">
        <v>1492.193</v>
      </c>
      <c r="V9">
        <v>634.72289999999998</v>
      </c>
      <c r="W9">
        <v>17282.419999999998</v>
      </c>
      <c r="X9">
        <v>3730.9110000000001</v>
      </c>
      <c r="Y9">
        <v>764.46950000000004</v>
      </c>
      <c r="Z9">
        <v>7526.6989999999996</v>
      </c>
      <c r="AA9">
        <v>3275.6260000000002</v>
      </c>
      <c r="AB9">
        <v>1501.942</v>
      </c>
      <c r="AC9">
        <v>4741.942</v>
      </c>
      <c r="AD9">
        <v>4362.9780000000001</v>
      </c>
      <c r="AE9">
        <v>1701.0530000000001</v>
      </c>
      <c r="AF9">
        <v>1902.72</v>
      </c>
      <c r="AG9">
        <v>2512.194</v>
      </c>
      <c r="AH9">
        <v>713.86789999999996</v>
      </c>
      <c r="AI9">
        <v>1664.951</v>
      </c>
      <c r="AJ9">
        <v>3638.8609999999999</v>
      </c>
      <c r="AK9">
        <v>958.67430000000002</v>
      </c>
      <c r="AL9">
        <v>3859.297</v>
      </c>
      <c r="AM9">
        <v>625.18060000000003</v>
      </c>
      <c r="AN9">
        <v>1361.6</v>
      </c>
      <c r="AO9">
        <v>975.96600000000001</v>
      </c>
      <c r="AP9">
        <v>1239.329</v>
      </c>
      <c r="AQ9">
        <v>1278.32</v>
      </c>
      <c r="AR9">
        <v>3647.11</v>
      </c>
      <c r="AS9">
        <v>3046.0390000000002</v>
      </c>
      <c r="AT9">
        <v>654.52819999999997</v>
      </c>
      <c r="AU9">
        <v>2746.9450000000002</v>
      </c>
      <c r="AV9">
        <v>1141.3689999999999</v>
      </c>
      <c r="AW9">
        <v>2470.5</v>
      </c>
      <c r="AX9">
        <v>4000.268</v>
      </c>
      <c r="AY9">
        <v>3408.614</v>
      </c>
      <c r="AZ9">
        <v>736.21190000000001</v>
      </c>
      <c r="BA9">
        <v>6836.83</v>
      </c>
      <c r="BB9">
        <v>2863.2779999999998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s="6" customFormat="1">
      <c r="A10" s="7" t="s">
        <v>77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>
        <v>1083.0070000000001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68080.929999999993</v>
      </c>
      <c r="C25" s="23">
        <f t="shared" ref="C25:BC25" si="0">SUM(C8:C24)</f>
        <v>13341.482999999998</v>
      </c>
      <c r="D25" s="23">
        <f t="shared" si="0"/>
        <v>2616.9647</v>
      </c>
      <c r="E25" s="23">
        <f t="shared" si="0"/>
        <v>45609.810000000005</v>
      </c>
      <c r="F25" s="23">
        <f t="shared" si="0"/>
        <v>3148.67</v>
      </c>
      <c r="G25" s="23">
        <f t="shared" si="0"/>
        <v>2740.1930000000002</v>
      </c>
      <c r="H25" s="23">
        <f t="shared" si="0"/>
        <v>44933.39</v>
      </c>
      <c r="I25" s="23">
        <f t="shared" si="0"/>
        <v>8887.2906999999996</v>
      </c>
      <c r="J25" s="23">
        <f t="shared" si="0"/>
        <v>1132.6921</v>
      </c>
      <c r="K25" s="23">
        <f t="shared" si="0"/>
        <v>41563.67</v>
      </c>
      <c r="L25" s="23">
        <f t="shared" si="0"/>
        <v>5925.1988000000001</v>
      </c>
      <c r="M25" s="23">
        <f t="shared" si="0"/>
        <v>1586.2184999999999</v>
      </c>
      <c r="N25" s="23">
        <f t="shared" si="0"/>
        <v>12793.683999999999</v>
      </c>
      <c r="O25" s="23">
        <f t="shared" si="0"/>
        <v>4207.6251000000002</v>
      </c>
      <c r="P25" s="23">
        <f t="shared" si="0"/>
        <v>2536.7348999999999</v>
      </c>
      <c r="Q25" s="23">
        <f t="shared" si="0"/>
        <v>20877.98</v>
      </c>
      <c r="R25" s="23">
        <f t="shared" si="0"/>
        <v>7246.1669999999995</v>
      </c>
      <c r="S25" s="23">
        <f t="shared" si="0"/>
        <v>645.99279999999999</v>
      </c>
      <c r="T25" s="23">
        <f t="shared" si="0"/>
        <v>39359.89</v>
      </c>
      <c r="U25" s="23">
        <f t="shared" si="0"/>
        <v>5531.0140000000001</v>
      </c>
      <c r="V25" s="23">
        <f t="shared" si="0"/>
        <v>1119.2075</v>
      </c>
      <c r="W25" s="23">
        <f t="shared" si="0"/>
        <v>50992.45</v>
      </c>
      <c r="X25" s="23">
        <f t="shared" si="0"/>
        <v>12919.152</v>
      </c>
      <c r="Y25" s="23">
        <f t="shared" si="0"/>
        <v>1747.0855000000001</v>
      </c>
      <c r="Z25" s="23">
        <f t="shared" si="0"/>
        <v>28959.239000000001</v>
      </c>
      <c r="AA25" s="23">
        <f t="shared" si="0"/>
        <v>8247.143</v>
      </c>
      <c r="AB25" s="23">
        <f t="shared" si="0"/>
        <v>1501.942</v>
      </c>
      <c r="AC25" s="23">
        <f t="shared" si="0"/>
        <v>27308.842000000001</v>
      </c>
      <c r="AD25" s="23">
        <f t="shared" si="0"/>
        <v>11047.067999999999</v>
      </c>
      <c r="AE25" s="23">
        <f t="shared" si="0"/>
        <v>2286.7237</v>
      </c>
      <c r="AF25" s="23">
        <f t="shared" si="0"/>
        <v>21426.91</v>
      </c>
      <c r="AG25" s="23">
        <f t="shared" si="0"/>
        <v>6447.8040000000001</v>
      </c>
      <c r="AH25" s="23">
        <f t="shared" si="0"/>
        <v>713.86789999999996</v>
      </c>
      <c r="AI25" s="23">
        <f t="shared" si="0"/>
        <v>17592.131000000001</v>
      </c>
      <c r="AJ25" s="23">
        <f t="shared" si="0"/>
        <v>6277.61</v>
      </c>
      <c r="AK25" s="23">
        <f t="shared" si="0"/>
        <v>958.67430000000002</v>
      </c>
      <c r="AL25" s="23">
        <f t="shared" si="0"/>
        <v>28587.976999999999</v>
      </c>
      <c r="AM25" s="23">
        <f t="shared" si="0"/>
        <v>1425.2426</v>
      </c>
      <c r="AN25" s="23">
        <f t="shared" si="0"/>
        <v>2072.6934999999999</v>
      </c>
      <c r="AO25" s="23">
        <f t="shared" si="0"/>
        <v>12995.806</v>
      </c>
      <c r="AP25" s="23">
        <f t="shared" si="0"/>
        <v>2414.761</v>
      </c>
      <c r="AQ25" s="23">
        <f t="shared" si="0"/>
        <v>1504.5605</v>
      </c>
      <c r="AR25" s="23">
        <f t="shared" si="0"/>
        <v>28213.72</v>
      </c>
      <c r="AS25" s="23">
        <f t="shared" si="0"/>
        <v>8206.1540000000005</v>
      </c>
      <c r="AT25" s="23">
        <f t="shared" si="0"/>
        <v>1292.8326</v>
      </c>
      <c r="AU25" s="23">
        <f t="shared" si="0"/>
        <v>12104.013999999999</v>
      </c>
      <c r="AV25" s="23">
        <f t="shared" si="0"/>
        <v>2943.5829999999996</v>
      </c>
      <c r="AW25" s="23">
        <f t="shared" si="0"/>
        <v>2470.5</v>
      </c>
      <c r="AX25" s="23">
        <f t="shared" si="0"/>
        <v>26227.227999999999</v>
      </c>
      <c r="AY25" s="23">
        <f t="shared" si="0"/>
        <v>5928.4769999999999</v>
      </c>
      <c r="AZ25" s="23">
        <f t="shared" si="0"/>
        <v>736.21190000000001</v>
      </c>
      <c r="BA25" s="23">
        <f t="shared" si="0"/>
        <v>26013.39</v>
      </c>
      <c r="BB25" s="23">
        <f t="shared" si="0"/>
        <v>4093.8679999999995</v>
      </c>
      <c r="BC25" s="23">
        <f t="shared" si="0"/>
        <v>0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68.115563502223779</v>
      </c>
      <c r="D34" s="16">
        <f>(AVERAGE(B9,E9,H9)/AVERAGE(B25,E25,H25))*100</f>
        <v>31.884436497776221</v>
      </c>
      <c r="E34" s="16">
        <f>(AVERAGE(B10,E10,H10)/AVERAGE(B25,E25,H25))*100</f>
        <v>0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31.884436497776221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52.321415892165767</v>
      </c>
      <c r="D35" s="16">
        <f>(AVERAGE(K9,N9,Q9)/AVERAGE(K25,N25,Q25))*100</f>
        <v>47.678584107834226</v>
      </c>
      <c r="E35" s="16">
        <f>(AVERAGE($K10,$N10,$Q10)/AVERAGE(K25,N25,Q25))*100</f>
        <v>0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47.678584107834226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67.979278021289105</v>
      </c>
      <c r="D36" s="16">
        <f>(AVERAGE(T9,W9,Z9)/AVERAGE(T25,W25,Z25))*100</f>
        <v>32.020721978710881</v>
      </c>
      <c r="E36" s="16">
        <f>(AVERAGE(T10,W10,Z10)/AVERAGE(T25,W25,Z25))*100</f>
        <v>0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32.020721978710881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87.471915845708494</v>
      </c>
      <c r="D37" s="16">
        <f>(AVERAGE(AC9,AF9,AI9)/AVERAGE(AC25,AF25,AI25))*100</f>
        <v>12.528084154291493</v>
      </c>
      <c r="E37" s="16">
        <f>(AVERAGE(AC10,AF10,AI10)/AVERAGE(AC25,AF25,AI25))*100</f>
        <v>0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12.528084154291493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87.847168400852397</v>
      </c>
      <c r="D38" s="16">
        <f>(AVERAGE(AL9,AO9,AR9)/AVERAGE(AL25,AO25,AR25))*100</f>
        <v>12.152831599147609</v>
      </c>
      <c r="E38" s="16">
        <f>(AVERAGE(AL10,AO10,AR10)/AVERAGE(AL25,AO25,AR25))*100</f>
        <v>0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12.152831599147609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78.888614981899352</v>
      </c>
      <c r="D39" s="3">
        <f>(AVERAGE(AU9,AX9,BA9)/AVERAGE(AU25,AX25,BA25))*100</f>
        <v>21.111385018100655</v>
      </c>
      <c r="E39" s="3">
        <f>(AVERAGE(AU10,AX10,BA10)/AVERAGE(AU25,AX25,BA25))*100</f>
        <v>0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21.111385018100655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9.20644464072201</v>
      </c>
      <c r="D43" s="6">
        <f>STDEV(((B9/B25)*100),((E9/E25)*100),((H9/H25)*100))</f>
        <v>9.2064446407219354</v>
      </c>
      <c r="E43" s="6">
        <f>STDEV(((B10/B25)*100),((E10/E25)*100),((H10/H25)*100))</f>
        <v>0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8.2493865610451067</v>
      </c>
      <c r="D44" s="6">
        <f>STDEV(((K9/K25)*100),((N9/N25)*100),((Q9/Q25)*100))</f>
        <v>8.2493865610451067</v>
      </c>
      <c r="E44" s="6">
        <f>STDEV(((K10/K25)*100),((N10/N25)*100),((Q10/Q25)*100))</f>
        <v>0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4.6030818780527722</v>
      </c>
      <c r="D45" s="6">
        <f>STDEV(((T9/T25)*100),((W9/W25)*100),((Z9/Z25)*100))</f>
        <v>4.6030818780527465</v>
      </c>
      <c r="E45" s="6">
        <f>STDEV(((T10/T25)*100),((W10/W25)*100),((Z10/Z25)*100))</f>
        <v>0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4.738669902567425</v>
      </c>
      <c r="D46" s="6">
        <f>STDEV(((AC9/AC25)*100),((AF9/AF25)*100),((AI9/AI25)*100))</f>
        <v>4.7386699025674242</v>
      </c>
      <c r="E46" s="6">
        <f>STDEV(((AC10/AC25)*100),((AF10/AF25)*100),((AI10/AI25)*100))</f>
        <v>0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3.3052817938056305</v>
      </c>
      <c r="D47" s="6">
        <f>STDEV(((AL9/AL25)*100),((AO9/AO25)*100),((AR9/AR25)*100))</f>
        <v>3.3052817938056367</v>
      </c>
      <c r="E47" s="6">
        <f>STDEV(((AL10/AL25)*100),((AO10/AO25)*100),((AR10/AR25)*100))</f>
        <v>0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5.6259511697328675</v>
      </c>
      <c r="D48" s="6">
        <f>STDEV(((AU9/AU25)*100),((AX9/AX25)*100),((BA9/BA25)*100))</f>
        <v>5.6259511697328666</v>
      </c>
      <c r="E48" s="6">
        <f>STDEV(((AU10/AU25)*100),((AX10/AX25)*100),((BA10/BA25)*100))</f>
        <v>0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0.4742994272056843</v>
      </c>
      <c r="C51" s="3">
        <f>(AVERAGE(T25,W25,Z25)/AVERAGE(B25,E25,H25))</f>
        <v>0.75216537988261944</v>
      </c>
      <c r="D51" s="3">
        <f>(AVERAGE(AC25,AF25,AI25)/AVERAGE(B25,E25,H25))</f>
        <v>0.41814497579907928</v>
      </c>
      <c r="E51" s="3">
        <f>(AVERAGE(AL25,AO25,AR25)/AVERAGE(B25,E25,H25))</f>
        <v>0.44001819269237286</v>
      </c>
      <c r="F51" s="3">
        <f>(AVERAGE(AU25,AX25,BA25)/AVERAGE(B25,E25,H25))</f>
        <v>0.40564214284421923</v>
      </c>
    </row>
    <row r="52" spans="1:22">
      <c r="A52" s="3" t="s">
        <v>4</v>
      </c>
      <c r="B52" s="3">
        <f>STDEV((K25/B25),(N25/E25),(Q25/H25))</f>
        <v>0.165370081624099</v>
      </c>
      <c r="C52" s="3">
        <f>STDEV((T25/B25),(W25/E25),(Z25/H25))</f>
        <v>0.29441990974022636</v>
      </c>
      <c r="D52" s="3">
        <f>STDEV((AC25/B25),(AF25/E25),(AI25/H25))</f>
        <v>4.2687807721750751E-2</v>
      </c>
      <c r="E52" s="3">
        <f>STDEV((AL25/B25),(AO25/E25),(AR25/H25))</f>
        <v>0.17277367459697429</v>
      </c>
      <c r="F52" s="3">
        <f>STDEV((AU25/B25),(AX25/E25),(BA25/H25))</f>
        <v>0.23048353869733562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91.208879324594875</v>
      </c>
      <c r="D57" s="16">
        <f>(AVERAGE(C9,F9,I9)/AVERAGE(C25,F25,I25))*100</f>
        <v>8.7911206754051445</v>
      </c>
      <c r="E57" s="16">
        <f>(AVERAGE(C10,F10,I10)/AVERAGE(C25,F25,I25))*100</f>
        <v>0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8.7911206754051445</v>
      </c>
    </row>
    <row r="58" spans="1:22">
      <c r="B58" s="3">
        <v>5</v>
      </c>
      <c r="C58" s="16">
        <f>(AVERAGE(L8,O8,R8)/AVERAGE(L25,O25,R25))*100</f>
        <v>86.673547887064032</v>
      </c>
      <c r="D58" s="16">
        <f>(AVERAGE(L9,O9,R9)/AVERAGE(L25,O25,R25))*100</f>
        <v>13.326452112935971</v>
      </c>
      <c r="E58" s="16">
        <f>(AVERAGE(L10,O10,R10)/AVERAGE(L25,O25,R25))*100</f>
        <v>0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13.326452112935971</v>
      </c>
    </row>
    <row r="59" spans="1:22">
      <c r="B59" s="3">
        <v>15</v>
      </c>
      <c r="C59" s="16">
        <f>(AVERAGE(U8,X8,AA8)/AVERAGE(U25,X25,AA25))*100</f>
        <v>68.166342158305156</v>
      </c>
      <c r="D59" s="16">
        <f>(AVERAGE(U9,X9,AA9)/AVERAGE(U25,X25,AA25))*100</f>
        <v>31.83365784169483</v>
      </c>
      <c r="E59" s="16">
        <f>(AVERAGE(U10,X10,AA10)/AVERAGE(U25,X25,AA25))*100</f>
        <v>0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31.83365784169483</v>
      </c>
    </row>
    <row r="60" spans="1:22">
      <c r="B60" s="3">
        <v>30</v>
      </c>
      <c r="C60" s="16">
        <f>(AVERAGE(AD8,AG8,AJ8)/AVERAGE(AD25,AG25,AJ25))*100</f>
        <v>55.772253818511672</v>
      </c>
      <c r="D60" s="16">
        <f>(AVERAGE(AD9,AG9,AJ9)/AVERAGE(AD25,AG25,AJ25))*100</f>
        <v>44.227746181488328</v>
      </c>
      <c r="E60" s="16">
        <f>(AVERAGE(AD10,AG10,AJ10)/AVERAGE(AD25,AG25,AJ25))*100</f>
        <v>0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44.227746181488328</v>
      </c>
    </row>
    <row r="61" spans="1:22">
      <c r="B61" s="3">
        <v>60</v>
      </c>
      <c r="C61" s="16">
        <f>(AVERAGE(AM8,AP8,AS8)/AVERAGE(AM25,AP25,AS25))*100</f>
        <v>59.23556072352897</v>
      </c>
      <c r="D61" s="16">
        <f>(AVERAGE(AM9,AP9,AS9)/AVERAGE(AM25,AP25,AS25))*100</f>
        <v>40.764439276471023</v>
      </c>
      <c r="E61" s="16">
        <f>(AVERAGE(AM10,AP10,AS10)/AVERAGE(AM25,AP25,AS25))*100</f>
        <v>0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40.764439276471023</v>
      </c>
    </row>
    <row r="62" spans="1:22">
      <c r="B62" s="3">
        <v>120</v>
      </c>
      <c r="C62" s="3">
        <f>(AVERAGE(AV8,AY8,BB8)/AVERAGE(AV25,AY25,BB25))*100</f>
        <v>42.825064276155167</v>
      </c>
      <c r="D62" s="3">
        <f>(AVERAGE(AV9,AY9,BB9)/AVERAGE(AV25,AY25,BB25))*100</f>
        <v>57.174935723844833</v>
      </c>
      <c r="E62" s="3">
        <f>(AVERAGE(AV10,AY10,BB10)/AVERAGE(AV25,AY25,BB25))*100</f>
        <v>0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57.174935723844833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5.8965060979752719</v>
      </c>
      <c r="D65" s="6">
        <f>STDEV(((C9/C25)*100),((F9/F25)*100),((I9/I25)*100))</f>
        <v>5.8965060979752755</v>
      </c>
      <c r="E65" s="6">
        <f>STDEV(((C10/C25)*100),((F10/F25)*100),((I10/I25)*100))</f>
        <v>0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5.4921755242724899</v>
      </c>
      <c r="D66" s="3">
        <f>STDEV(((L9/L25)*100),((O9/O25)*100),((R9/R25)*100))</f>
        <v>5.4921755242724961</v>
      </c>
      <c r="E66" s="6">
        <f>STDEV(((L10/L25)*100),((O10/O25)*100),((R10/R25)*100))</f>
        <v>0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6.8726810681938062</v>
      </c>
      <c r="D67" s="3">
        <f>STDEV(((U9/U25)*100),((X9/X25)*100),((AA9/AA25)*100))</f>
        <v>6.8726810681937591</v>
      </c>
      <c r="E67" s="6">
        <f>STDEV(((U10/U25)*100),((X10/X25)*100),((AA10/AA25)*100))</f>
        <v>0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10.821364446357656</v>
      </c>
      <c r="D68" s="3">
        <f>STDEV(((AD9/AD25)*100),((AG9/AG25)*100),((AJ9/AJ25)*100))</f>
        <v>10.821364446357677</v>
      </c>
      <c r="E68" s="6">
        <f>STDEV(((AD10/AD25)*100),((AG10/AG25)*100),((AJ10/AJ25)*100))</f>
        <v>0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7.1050212711357776</v>
      </c>
      <c r="D69" s="3">
        <f>STDEV(((AM9/AM25)*100),((AP9/AP25)*100),((AS9/AS25)*100))</f>
        <v>7.1050212711358416</v>
      </c>
      <c r="E69" s="6">
        <f>STDEV(((AM10/AM25)*100),((AP10/AP25)*100),((AS10/AS25)*100))</f>
        <v>0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15.687873364746011</v>
      </c>
      <c r="D70" s="3">
        <f>STDEV(((AV9/AV25)*100),((AY9/AY25)*100),((BB9/BB25)*100))</f>
        <v>15.687873364745982</v>
      </c>
      <c r="E70" s="6">
        <f>STDEV(((AV10/AV25)*100),((AY10/AY25)*100),((BB10/BB25)*100))</f>
        <v>0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0.68482039032166198</v>
      </c>
      <c r="C73" s="3">
        <f>(AVERAGE(U25,X25,AA25)/AVERAGE(C25,F25,I25))</f>
        <v>1.0520093873757665</v>
      </c>
      <c r="D73" s="3">
        <f>(AVERAGE(AD25,AG25,AJ25)/AVERAGE(C25,F25,I25))</f>
        <v>0.93675636841231591</v>
      </c>
      <c r="E73" s="21">
        <f>AVERAGE(AM25,AP25,AS25)/AVERAGE(C25,F25,I25)</f>
        <v>0.47467970936726001</v>
      </c>
      <c r="F73" s="3">
        <f>(AVERAGE(AV25,AY25,BB25)/AVERAGE(C25,F25,I25))</f>
        <v>0.51092332834138066</v>
      </c>
    </row>
    <row r="74" spans="1:22">
      <c r="A74" s="3" t="s">
        <v>4</v>
      </c>
      <c r="B74" s="3">
        <f>STDEV((L25/C25),(O25/F25),(R25/I25))</f>
        <v>0.44818970308729594</v>
      </c>
      <c r="C74" s="3">
        <f>STDEV((U25/C25),(X25/F25),(AA25/I25))</f>
        <v>1.9978980397448445</v>
      </c>
      <c r="D74" s="3">
        <f>STDEV((AD25/C25),(AG25/F25),(AJ25/I25))</f>
        <v>0.74185054388201743</v>
      </c>
      <c r="E74" s="3">
        <f>STDEV((AM25/C25),(AP25/F25),(AS25/I25))</f>
        <v>0.4333803299006832</v>
      </c>
      <c r="F74" s="3">
        <f>STDEV((AV25/C25),(AY25/F25),(BB25/I25))</f>
        <v>0.89844744795460973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76.108527195806587</v>
      </c>
      <c r="D79" s="16">
        <f>(AVERAGE(D9,G9,J9)/AVERAGE(D25,G25,J25))*100</f>
        <v>23.891472804193402</v>
      </c>
      <c r="E79" s="16">
        <f>(AVERAGE(D10,G10,J10)/AVERAGE(D25,G25,J25))*100</f>
        <v>0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23.891472804193402</v>
      </c>
    </row>
    <row r="80" spans="1:22">
      <c r="B80" s="3">
        <v>5</v>
      </c>
      <c r="C80" s="16">
        <f>(AVERAGE(M8,P8,S8)/AVERAGE(M25,P25,S25))*100</f>
        <v>47.196328195105238</v>
      </c>
      <c r="D80" s="16">
        <f>(AVERAGE(M9,P9,S9)/AVERAGE(M25,P25,S25))*100</f>
        <v>52.803671804894748</v>
      </c>
      <c r="E80" s="16">
        <f>(AVERAGE(M10,P10,S10)/AVERAGE(M25,P25,S25))*100</f>
        <v>0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52.803671804894748</v>
      </c>
    </row>
    <row r="81" spans="1:22">
      <c r="B81" s="3">
        <v>15</v>
      </c>
      <c r="C81" s="16">
        <f>(AVERAGE(V8,Y8,AB8)/AVERAGE(V25,Y25,AB25))*100</f>
        <v>33.585661027852204</v>
      </c>
      <c r="D81" s="16">
        <f>(AVERAGE(V9,Y9,AB9)/AVERAGE(V25,Y25,AB25))*100</f>
        <v>66.414338972147775</v>
      </c>
      <c r="E81" s="16">
        <f>(AVERAGE(V10,Y10,AB10)/AVERAGE(V25,Y25,AB25))*100</f>
        <v>0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66.414338972147775</v>
      </c>
    </row>
    <row r="82" spans="1:22">
      <c r="B82" s="3">
        <v>30</v>
      </c>
      <c r="C82" s="16">
        <f>(AVERAGE(AE8,AH8,AK8)/AVERAGE(AE25,AH25,AK25))*100</f>
        <v>14.792406339771219</v>
      </c>
      <c r="D82" s="16">
        <f>(AVERAGE(AE9,AH9,AK9)/AVERAGE(AE25,AH25,AK25))*100</f>
        <v>85.207593660228781</v>
      </c>
      <c r="E82" s="16">
        <f>(AVERAGE(AE10,AH10,AK10)/AVERAGE(AE25,AH25,AK25))*100</f>
        <v>0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85.207593660228781</v>
      </c>
    </row>
    <row r="83" spans="1:22">
      <c r="B83" s="3">
        <v>60</v>
      </c>
      <c r="C83" s="16">
        <f>(AVERAGE(AN8,AQ8,AT8)/AVERAGE(AN25,AQ25,AT25))*100</f>
        <v>32.353395933452191</v>
      </c>
      <c r="D83" s="16">
        <f>(AVERAGE(AN9,AQ9,AT9)/AVERAGE(AN25,AQ25,AT25))*100</f>
        <v>67.646604066547823</v>
      </c>
      <c r="E83" s="16">
        <f>(AVERAGE(AN10,AQ10,AT10)/AVERAGE(AN25,AQ25,AT25))*100</f>
        <v>0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67.646604066547823</v>
      </c>
    </row>
    <row r="84" spans="1:22">
      <c r="B84" s="3">
        <v>120</v>
      </c>
      <c r="C84" s="3">
        <f>(AVERAGE(AW8,AZ8,BC8)/AVERAGE(AW25,AZ25,BC25))*100</f>
        <v>0</v>
      </c>
      <c r="D84" s="3">
        <f>(AVERAGE(AW9,AZ9,BC9)/AVERAGE(AW25,AZ25,BC25))*100</f>
        <v>100</v>
      </c>
      <c r="E84" s="3">
        <f>(AVERAGE(AW10,AZ10,BC10)/AVERAGE(AW25,AZ25,BC25))*100</f>
        <v>0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100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31.618481965242882</v>
      </c>
      <c r="D87" s="3">
        <f>STDEV(((D9/D25)*100),((G9/G25)*100),((J9/J25)*100))</f>
        <v>31.618481965242896</v>
      </c>
      <c r="E87" s="3">
        <f>STDEV(((D10/D25)*100),((G10/G25)*100),((J10/J25)*100))</f>
        <v>0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33.325974351119704</v>
      </c>
      <c r="D88" s="3">
        <f>STDEV(((M9/M25)*100),((P9/P25)*100),((S9/S25)*100))</f>
        <v>33.325974351119704</v>
      </c>
      <c r="E88" s="3">
        <f>STDEV(((M10/M25)*100),((P10/P25)*100),((S10/S25)*100))</f>
        <v>0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29.453326286199339</v>
      </c>
      <c r="D89" s="3">
        <f>STDEV(((V9/V25)*100),((Y9/Y25)*100),((AB9/AB25)*100))</f>
        <v>29.453326286199371</v>
      </c>
      <c r="E89" s="3">
        <f>STDEV(((V10/V25)*100),((Y10/Y25)*100),((AB10/AB25)*100))</f>
        <v>0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14.786969510198217</v>
      </c>
      <c r="D90" s="3">
        <f>STDEV(((AE9/AE25)*100),((AH9/AH25)*100),((AK9/AK25)*100))</f>
        <v>14.786969510198087</v>
      </c>
      <c r="E90" s="3">
        <f>STDEV(((AE10/AE25)*100),((AH10/AH25)*100),((AK10/AK25)*100))</f>
        <v>0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17.210661877469164</v>
      </c>
      <c r="D91" s="3">
        <f>STDEV(((AN9/AN25)*100),((AQ9/AQ25)*100),((AT9/AT25)*100))</f>
        <v>17.210661877469143</v>
      </c>
      <c r="E91" s="3">
        <f>STDEV(((AN10/AN25)*100),((AQ10/AQ25)*100),((AT10/AT25)*100))</f>
        <v>0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 t="e">
        <f>STDEV(((AW8/AW25)*100),((AZ8/AZ25)*100),((BC8/BC25)*100))</f>
        <v>#DIV/0!</v>
      </c>
      <c r="D92" s="3" t="e">
        <f>STDEV(((AW9/AW25)*100),((AZ9/AZ25)*100),((BC9/BC25)*100))</f>
        <v>#DIV/0!</v>
      </c>
      <c r="E92" s="3" t="e">
        <f>STDEV(((AW10/AW25)*100),((AZ10/AZ25)*100),((BC10/BC25)*100))</f>
        <v>#DIV/0!</v>
      </c>
      <c r="F92" s="3" t="e">
        <f>STDEV(((AW11/AW25)*100),((AZ11/AZ25)*100),((BC11/BC25)*100))</f>
        <v>#DIV/0!</v>
      </c>
      <c r="G92" s="3" t="e">
        <f>STDEV(((AW12/AW25)*100),((AZ12/AZ25)*100),((BC12/BC25)*100))</f>
        <v>#DIV/0!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0.73483152106232108</v>
      </c>
      <c r="C95" s="3">
        <f>(AVERAGE(V25,Y25,AB25)/AVERAGE(D25,G25,J25))</f>
        <v>0.67308722614813066</v>
      </c>
      <c r="D95" s="3">
        <f>(AVERAGE(AE25,AH25,AK25)/AVERAGE(D25,G25,J25))</f>
        <v>0.61007049808764446</v>
      </c>
      <c r="E95" s="3">
        <f>(AVERAGE(AN25,AQ25,AT25)/AVERAGE(D25,G25,J25))</f>
        <v>0.75041591871663949</v>
      </c>
      <c r="F95" s="21">
        <f>AVERAGE(AW25,AZ25,BC25)/AVERAGE(D25,G25,J25)</f>
        <v>0.49411188221952379</v>
      </c>
    </row>
    <row r="96" spans="1:22">
      <c r="A96" s="3" t="s">
        <v>4</v>
      </c>
      <c r="B96" s="3">
        <f>STDEV((M25/D25),(P25/G25),(S25/J25))</f>
        <v>0.19569268685391619</v>
      </c>
      <c r="C96" s="3">
        <f>STDEV((V25/D25),(Y25/G25),(AB25/J25))</f>
        <v>0.46992076726220344</v>
      </c>
      <c r="D96" s="3">
        <f>STDEV((AE25/D25),(AH25/G25),(AK25/J25))</f>
        <v>0.34643391778869198</v>
      </c>
      <c r="E96" s="3">
        <f>STDEV((AN25/D25),(AQ25/G25),(AT25/J25))</f>
        <v>0.29774345338441893</v>
      </c>
      <c r="F96" s="3">
        <f>STDEV((AW25/D25),(AZ25/G25),(BC25/J25))</f>
        <v>0.48639738764423363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zoomScale="50" zoomScaleNormal="50" zoomScalePageLayoutView="50" workbookViewId="0">
      <pane ySplit="5" topLeftCell="A6" activePane="bottomLeft" state="frozen"/>
      <selection pane="bottomLeft" activeCell="B7" sqref="B7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122956.6</v>
      </c>
      <c r="C8">
        <v>115278.1</v>
      </c>
      <c r="D8">
        <v>118656.8</v>
      </c>
      <c r="E8">
        <v>92498.52</v>
      </c>
      <c r="F8">
        <v>136437.29999999999</v>
      </c>
      <c r="G8">
        <v>146269.6</v>
      </c>
      <c r="H8">
        <v>123017.9</v>
      </c>
      <c r="I8">
        <v>157735</v>
      </c>
      <c r="J8">
        <v>132136.5</v>
      </c>
      <c r="K8">
        <v>150091.1</v>
      </c>
      <c r="L8">
        <v>140889.4</v>
      </c>
      <c r="M8">
        <v>144906.4</v>
      </c>
      <c r="N8">
        <v>145377.1</v>
      </c>
      <c r="O8">
        <v>144948.6</v>
      </c>
      <c r="P8">
        <v>117014.8</v>
      </c>
      <c r="Q8">
        <v>137948.29999999999</v>
      </c>
      <c r="R8">
        <v>146697.4</v>
      </c>
      <c r="S8">
        <v>115922.8</v>
      </c>
      <c r="T8">
        <v>123999.2</v>
      </c>
      <c r="U8">
        <v>100850.7</v>
      </c>
      <c r="V8">
        <v>96947.83</v>
      </c>
      <c r="W8">
        <v>134659.79999999999</v>
      </c>
      <c r="X8">
        <v>129298.2</v>
      </c>
      <c r="Y8">
        <v>114560.5</v>
      </c>
      <c r="Z8">
        <v>112870.8</v>
      </c>
      <c r="AA8">
        <v>106745.4</v>
      </c>
      <c r="AB8">
        <v>143111.1</v>
      </c>
      <c r="AC8">
        <v>116958.8</v>
      </c>
      <c r="AD8">
        <v>149074.9</v>
      </c>
      <c r="AE8">
        <v>97601.57</v>
      </c>
      <c r="AF8">
        <v>118251.9</v>
      </c>
      <c r="AG8">
        <v>158173.29999999999</v>
      </c>
      <c r="AH8">
        <v>139953.5</v>
      </c>
      <c r="AI8">
        <v>136289.9</v>
      </c>
      <c r="AJ8">
        <v>115154.7</v>
      </c>
      <c r="AK8">
        <v>124173</v>
      </c>
      <c r="AL8">
        <v>114103.8</v>
      </c>
      <c r="AM8">
        <v>116030.8</v>
      </c>
      <c r="AN8">
        <v>153367.29999999999</v>
      </c>
      <c r="AO8">
        <v>128562.9</v>
      </c>
      <c r="AP8">
        <v>141658.79999999999</v>
      </c>
      <c r="AQ8">
        <v>141969.1</v>
      </c>
      <c r="AR8">
        <v>129744.1</v>
      </c>
      <c r="AS8">
        <v>159857.70000000001</v>
      </c>
      <c r="AT8">
        <v>144825.20000000001</v>
      </c>
      <c r="AU8">
        <v>139684.1</v>
      </c>
      <c r="AV8">
        <v>149432.29999999999</v>
      </c>
      <c r="AW8">
        <v>163052.5</v>
      </c>
      <c r="AX8">
        <v>172039.4</v>
      </c>
      <c r="AY8">
        <v>133293.79999999999</v>
      </c>
      <c r="AZ8">
        <v>140879.5</v>
      </c>
      <c r="BA8">
        <v>122618.7</v>
      </c>
      <c r="BB8">
        <v>137442.79999999999</v>
      </c>
      <c r="BC8">
        <v>148712.29999999999</v>
      </c>
      <c r="BD8">
        <v>0</v>
      </c>
      <c r="BE8">
        <v>0</v>
      </c>
      <c r="BF8">
        <v>1004.175</v>
      </c>
      <c r="BG8">
        <v>4510.6019999999999</v>
      </c>
      <c r="BH8">
        <v>787.68870000000004</v>
      </c>
      <c r="BI8">
        <v>2591.1979999999999</v>
      </c>
    </row>
    <row r="9" spans="1:61" s="6" customFormat="1">
      <c r="A9" s="7" t="s">
        <v>76</v>
      </c>
      <c r="B9">
        <v>23566.34</v>
      </c>
      <c r="C9">
        <v>9565.3150000000005</v>
      </c>
      <c r="D9">
        <v>8929.6350000000002</v>
      </c>
      <c r="E9">
        <v>6435.6710000000003</v>
      </c>
      <c r="F9">
        <v>5283.2629999999999</v>
      </c>
      <c r="G9">
        <v>19718.43</v>
      </c>
      <c r="H9">
        <v>2464.4850000000001</v>
      </c>
      <c r="I9">
        <v>15697.59</v>
      </c>
      <c r="J9">
        <v>14074.9</v>
      </c>
      <c r="K9">
        <v>17169.05</v>
      </c>
      <c r="L9">
        <v>10384.549999999999</v>
      </c>
      <c r="M9">
        <v>20474.91</v>
      </c>
      <c r="N9">
        <v>14510.48</v>
      </c>
      <c r="O9">
        <v>20772.689999999999</v>
      </c>
      <c r="P9">
        <v>21090.65</v>
      </c>
      <c r="Q9">
        <v>12570.22</v>
      </c>
      <c r="R9">
        <v>16325.31</v>
      </c>
      <c r="S9">
        <v>9078.7909999999993</v>
      </c>
      <c r="T9">
        <v>9808.9470000000001</v>
      </c>
      <c r="U9">
        <v>1404.5239999999999</v>
      </c>
      <c r="V9">
        <v>12575.66</v>
      </c>
      <c r="W9">
        <v>8037.49</v>
      </c>
      <c r="X9">
        <v>16142.78</v>
      </c>
      <c r="Y9">
        <v>23830.89</v>
      </c>
      <c r="Z9">
        <v>8389.9879999999994</v>
      </c>
      <c r="AA9">
        <v>16290.83</v>
      </c>
      <c r="AB9">
        <v>14768.99</v>
      </c>
      <c r="AC9">
        <v>21358.03</v>
      </c>
      <c r="AD9">
        <v>17784.5</v>
      </c>
      <c r="AE9">
        <v>23244.38</v>
      </c>
      <c r="AF9">
        <v>14998</v>
      </c>
      <c r="AG9">
        <v>16571.64</v>
      </c>
      <c r="AH9">
        <v>14261.31</v>
      </c>
      <c r="AI9">
        <v>18230.5</v>
      </c>
      <c r="AJ9">
        <v>21684.43</v>
      </c>
      <c r="AK9">
        <v>10316.969999999999</v>
      </c>
      <c r="AL9">
        <v>7500.3490000000002</v>
      </c>
      <c r="AM9">
        <v>10884.97</v>
      </c>
      <c r="AN9">
        <v>26419.62</v>
      </c>
      <c r="AO9">
        <v>20047.53</v>
      </c>
      <c r="AP9">
        <v>9919.8889999999992</v>
      </c>
      <c r="AQ9">
        <v>6616.9250000000002</v>
      </c>
      <c r="AR9">
        <v>4603.6580000000004</v>
      </c>
      <c r="AS9">
        <v>14688.29</v>
      </c>
      <c r="AT9">
        <v>16837.54</v>
      </c>
      <c r="AU9">
        <v>21943.85</v>
      </c>
      <c r="AV9">
        <v>14814.4</v>
      </c>
      <c r="AW9">
        <v>8550.6039999999994</v>
      </c>
      <c r="AX9">
        <v>17489.25</v>
      </c>
      <c r="AY9">
        <v>21263.99</v>
      </c>
      <c r="AZ9">
        <v>7914.8249999999998</v>
      </c>
      <c r="BA9">
        <v>27591.11</v>
      </c>
      <c r="BB9">
        <v>20620.900000000001</v>
      </c>
      <c r="BC9">
        <v>13797.86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s="6" customFormat="1">
      <c r="A10" s="7" t="s">
        <v>77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3"/>
      <c r="BE10" s="3"/>
      <c r="BF10" s="3"/>
      <c r="BG10" s="3"/>
      <c r="BH10" s="3"/>
      <c r="BI10" s="3"/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146522.94</v>
      </c>
      <c r="C25" s="23">
        <f t="shared" ref="C25:BC25" si="0">SUM(C8:C24)</f>
        <v>124843.41500000001</v>
      </c>
      <c r="D25" s="23">
        <f t="shared" si="0"/>
        <v>127586.435</v>
      </c>
      <c r="E25" s="23">
        <f t="shared" si="0"/>
        <v>98934.191000000006</v>
      </c>
      <c r="F25" s="23">
        <f t="shared" si="0"/>
        <v>141720.56299999999</v>
      </c>
      <c r="G25" s="23">
        <f t="shared" si="0"/>
        <v>165988.03</v>
      </c>
      <c r="H25" s="23">
        <f t="shared" si="0"/>
        <v>125482.38499999999</v>
      </c>
      <c r="I25" s="23">
        <f t="shared" si="0"/>
        <v>173432.59</v>
      </c>
      <c r="J25" s="23">
        <f t="shared" si="0"/>
        <v>146211.4</v>
      </c>
      <c r="K25" s="23">
        <f t="shared" si="0"/>
        <v>167260.15</v>
      </c>
      <c r="L25" s="23">
        <f t="shared" si="0"/>
        <v>151273.94999999998</v>
      </c>
      <c r="M25" s="23">
        <f t="shared" si="0"/>
        <v>165381.31</v>
      </c>
      <c r="N25" s="23">
        <f t="shared" si="0"/>
        <v>159887.58000000002</v>
      </c>
      <c r="O25" s="23">
        <f t="shared" si="0"/>
        <v>165721.29</v>
      </c>
      <c r="P25" s="23">
        <f t="shared" si="0"/>
        <v>138105.45000000001</v>
      </c>
      <c r="Q25" s="23">
        <f t="shared" si="0"/>
        <v>150518.51999999999</v>
      </c>
      <c r="R25" s="23">
        <f t="shared" si="0"/>
        <v>163022.71</v>
      </c>
      <c r="S25" s="23">
        <f t="shared" si="0"/>
        <v>125001.591</v>
      </c>
      <c r="T25" s="23">
        <f t="shared" si="0"/>
        <v>133808.147</v>
      </c>
      <c r="U25" s="23">
        <f t="shared" si="0"/>
        <v>102255.224</v>
      </c>
      <c r="V25" s="23">
        <f t="shared" si="0"/>
        <v>109523.49</v>
      </c>
      <c r="W25" s="23">
        <f t="shared" si="0"/>
        <v>142697.28999999998</v>
      </c>
      <c r="X25" s="23">
        <f t="shared" si="0"/>
        <v>145440.98000000001</v>
      </c>
      <c r="Y25" s="23">
        <f t="shared" si="0"/>
        <v>138391.39000000001</v>
      </c>
      <c r="Z25" s="23">
        <f t="shared" si="0"/>
        <v>121260.788</v>
      </c>
      <c r="AA25" s="23">
        <f t="shared" si="0"/>
        <v>123036.23</v>
      </c>
      <c r="AB25" s="23">
        <f t="shared" si="0"/>
        <v>157880.09</v>
      </c>
      <c r="AC25" s="23">
        <f t="shared" si="0"/>
        <v>138316.83000000002</v>
      </c>
      <c r="AD25" s="23">
        <f t="shared" si="0"/>
        <v>166859.4</v>
      </c>
      <c r="AE25" s="23">
        <f t="shared" si="0"/>
        <v>120845.95000000001</v>
      </c>
      <c r="AF25" s="23">
        <f t="shared" si="0"/>
        <v>133249.9</v>
      </c>
      <c r="AG25" s="23">
        <f t="shared" si="0"/>
        <v>174744.94</v>
      </c>
      <c r="AH25" s="23">
        <f t="shared" si="0"/>
        <v>154214.81</v>
      </c>
      <c r="AI25" s="23">
        <f t="shared" si="0"/>
        <v>154520.4</v>
      </c>
      <c r="AJ25" s="23">
        <f t="shared" si="0"/>
        <v>136839.13</v>
      </c>
      <c r="AK25" s="23">
        <f t="shared" si="0"/>
        <v>134489.97</v>
      </c>
      <c r="AL25" s="23">
        <f t="shared" si="0"/>
        <v>121604.149</v>
      </c>
      <c r="AM25" s="23">
        <f t="shared" si="0"/>
        <v>126915.77</v>
      </c>
      <c r="AN25" s="23">
        <f t="shared" si="0"/>
        <v>179786.91999999998</v>
      </c>
      <c r="AO25" s="23">
        <f t="shared" si="0"/>
        <v>148610.43</v>
      </c>
      <c r="AP25" s="23">
        <f t="shared" si="0"/>
        <v>151578.68899999998</v>
      </c>
      <c r="AQ25" s="23">
        <f t="shared" si="0"/>
        <v>148586.02499999999</v>
      </c>
      <c r="AR25" s="23">
        <f t="shared" si="0"/>
        <v>134347.758</v>
      </c>
      <c r="AS25" s="23">
        <f t="shared" si="0"/>
        <v>174545.99000000002</v>
      </c>
      <c r="AT25" s="23">
        <f t="shared" si="0"/>
        <v>161662.74000000002</v>
      </c>
      <c r="AU25" s="23">
        <f t="shared" si="0"/>
        <v>161627.95000000001</v>
      </c>
      <c r="AV25" s="23">
        <f t="shared" si="0"/>
        <v>164246.69999999998</v>
      </c>
      <c r="AW25" s="23">
        <f t="shared" si="0"/>
        <v>171603.10399999999</v>
      </c>
      <c r="AX25" s="23">
        <f t="shared" si="0"/>
        <v>189528.65</v>
      </c>
      <c r="AY25" s="23">
        <f t="shared" si="0"/>
        <v>154557.78999999998</v>
      </c>
      <c r="AZ25" s="23">
        <f t="shared" si="0"/>
        <v>148794.32500000001</v>
      </c>
      <c r="BA25" s="23">
        <f t="shared" si="0"/>
        <v>150209.81</v>
      </c>
      <c r="BB25" s="23">
        <f t="shared" si="0"/>
        <v>158063.69999999998</v>
      </c>
      <c r="BC25" s="23">
        <f t="shared" si="0"/>
        <v>162510.15999999997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91.247495993389933</v>
      </c>
      <c r="D34" s="16">
        <f>(AVERAGE(B9,E9,H9)/AVERAGE(B25,E25,H25))*100</f>
        <v>8.752504006610069</v>
      </c>
      <c r="E34" s="16">
        <f>(AVERAGE(B10,E10,H10)/AVERAGE(B25,E25,H25))*100</f>
        <v>0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8.752504006610069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90.73626198208477</v>
      </c>
      <c r="D35" s="16">
        <f>(AVERAGE(K9,N9,Q9)/AVERAGE(K25,N25,Q25))*100</f>
        <v>9.2637380179152284</v>
      </c>
      <c r="E35" s="16">
        <f>(AVERAGE($K10,$N10,$Q10)/AVERAGE(K25,N25,Q25))*100</f>
        <v>0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9.2637380179152284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93.404059130460354</v>
      </c>
      <c r="D36" s="16">
        <f>(AVERAGE(T9,W9,Z9)/AVERAGE(T25,W25,Z25))*100</f>
        <v>6.5959408695396391</v>
      </c>
      <c r="E36" s="16">
        <f>(AVERAGE(T10,W10,Z10)/AVERAGE(T25,W25,Z25))*100</f>
        <v>0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6.5959408695396391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87.188880828200553</v>
      </c>
      <c r="D37" s="16">
        <f>(AVERAGE(AC9,AF9,AI9)/AVERAGE(AC25,AF25,AI25))*100</f>
        <v>12.811119171799437</v>
      </c>
      <c r="E37" s="16">
        <f>(AVERAGE(AC10,AF10,AI10)/AVERAGE(AC25,AF25,AI25))*100</f>
        <v>0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12.811119171799437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92.052760709655473</v>
      </c>
      <c r="D38" s="16">
        <f>(AVERAGE(AL9,AO9,AR9)/AVERAGE(AL25,AO25,AR25))*100</f>
        <v>7.9472392903445179</v>
      </c>
      <c r="E38" s="16">
        <f>(AVERAGE(AL10,AO10,AR10)/AVERAGE(AL25,AO25,AR25))*100</f>
        <v>0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7.9472392903445179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86.631691181704824</v>
      </c>
      <c r="D39" s="3">
        <f>(AVERAGE(AU9,AX9,BA9)/AVERAGE(AU25,AX25,BA25))*100</f>
        <v>13.368308818295185</v>
      </c>
      <c r="E39" s="3">
        <f>(AVERAGE(AU10,AX10,BA10)/AVERAGE(AU25,AX25,BA25))*100</f>
        <v>0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13.368308818295185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7.2080825573056284</v>
      </c>
      <c r="D43" s="6">
        <f>STDEV(((B9/B25)*100),((E9/E25)*100),((H9/H25)*100))</f>
        <v>7.2080825573056275</v>
      </c>
      <c r="E43" s="6">
        <f>STDEV(((B10/B25)*100),((E10/E25)*100),((H10/H25)*100))</f>
        <v>0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0.96618232142072791</v>
      </c>
      <c r="D44" s="6">
        <f>STDEV(((K9/K25)*100),((N9/N25)*100),((Q9/Q25)*100))</f>
        <v>0.96618232142072891</v>
      </c>
      <c r="E44" s="6">
        <f>STDEV(((K10/K25)*100),((N10/N25)*100),((Q10/Q25)*100))</f>
        <v>0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0.88578813034522208</v>
      </c>
      <c r="D45" s="6">
        <f>STDEV(((T9/T25)*100),((W9/W25)*100),((Z9/Z25)*100))</f>
        <v>0.88578813034522519</v>
      </c>
      <c r="E45" s="6">
        <f>STDEV(((T10/T25)*100),((W10/W25)*100),((Z10/Z25)*100))</f>
        <v>0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2.2762909278353569</v>
      </c>
      <c r="D46" s="6">
        <f>STDEV(((AC9/AC25)*100),((AF9/AF25)*100),((AI9/AI25)*100))</f>
        <v>2.2762909278353476</v>
      </c>
      <c r="E46" s="6">
        <f>STDEV(((AC10/AC25)*100),((AF10/AF25)*100),((AI10/AI25)*100))</f>
        <v>0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5.2025344020713034</v>
      </c>
      <c r="D47" s="6">
        <f>STDEV(((AL9/AL25)*100),((AO9/AO25)*100),((AR9/AR25)*100))</f>
        <v>5.2025344020712989</v>
      </c>
      <c r="E47" s="6">
        <f>STDEV(((AL10/AL25)*100),((AO10/AO25)*100),((AR10/AR25)*100))</f>
        <v>0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4.5720958060918111</v>
      </c>
      <c r="D48" s="6">
        <f>STDEV(((AU9/AU25)*100),((AX9/AX25)*100),((BA9/BA25)*100))</f>
        <v>4.5720958060918093</v>
      </c>
      <c r="E48" s="6">
        <f>STDEV(((AU10/AU25)*100),((AX10/AX25)*100),((BA10/BA25)*100))</f>
        <v>0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1.2877200443643217</v>
      </c>
      <c r="C51" s="3">
        <f>(AVERAGE(T25,W25,Z25)/AVERAGE(B25,E25,H25))</f>
        <v>1.0723209791431334</v>
      </c>
      <c r="D51" s="3">
        <f>(AVERAGE(AC25,AF25,AI25)/AVERAGE(B25,E25,H25))</f>
        <v>1.1486700974721711</v>
      </c>
      <c r="E51" s="3">
        <f>(AVERAGE(AL25,AO25,AR25)/AVERAGE(B25,E25,H25))</f>
        <v>1.0906423272520798</v>
      </c>
      <c r="F51" s="3">
        <f>(AVERAGE(AU25,AX25,BA25)/AVERAGE(B25,E25,H25))</f>
        <v>1.3516122935794199</v>
      </c>
    </row>
    <row r="52" spans="1:22">
      <c r="A52" s="3" t="s">
        <v>4</v>
      </c>
      <c r="B52" s="3">
        <f>STDEV((K25/B25),(N25/E25),(Q25/H25))</f>
        <v>0.25888252956214525</v>
      </c>
      <c r="C52" s="3">
        <f>STDEV((T25/B25),(W25/E25),(Z25/H25))</f>
        <v>0.29136423989280891</v>
      </c>
      <c r="D52" s="3">
        <f>STDEV((AC25/B25),(AF25/E25),(AI25/H25))</f>
        <v>0.20745730749746238</v>
      </c>
      <c r="E52" s="3">
        <f>STDEV((AL25/B25),(AO25/E25),(AR25/H25))</f>
        <v>0.34057154746726126</v>
      </c>
      <c r="F52" s="3">
        <f>STDEV((AU25/B25),(AX25/E25),(BA25/H25))</f>
        <v>0.44452665061312729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93.057634940461639</v>
      </c>
      <c r="D57" s="16">
        <f>(AVERAGE(C9,F9,I9)/AVERAGE(C25,F25,I25))*100</f>
        <v>6.9423650595383748</v>
      </c>
      <c r="E57" s="16">
        <f>(AVERAGE(C10,F10,I10)/AVERAGE(C25,F25,I25))*100</f>
        <v>0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6.9423650595383748</v>
      </c>
    </row>
    <row r="58" spans="1:22">
      <c r="B58" s="3">
        <v>5</v>
      </c>
      <c r="C58" s="16">
        <f>(AVERAGE(L8,O8,R8)/AVERAGE(L25,O25,R25))*100</f>
        <v>90.108171996484728</v>
      </c>
      <c r="D58" s="16">
        <f>(AVERAGE(L9,O9,R9)/AVERAGE(L25,O25,R25))*100</f>
        <v>9.8918280035152844</v>
      </c>
      <c r="E58" s="16">
        <f>(AVERAGE(L10,O10,R10)/AVERAGE(L25,O25,R25))*100</f>
        <v>0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9.8918280035152844</v>
      </c>
    </row>
    <row r="59" spans="1:22">
      <c r="B59" s="3">
        <v>15</v>
      </c>
      <c r="C59" s="16">
        <f>(AVERAGE(U8,X8,AA8)/AVERAGE(U25,X25,AA25))*100</f>
        <v>90.872626482958324</v>
      </c>
      <c r="D59" s="16">
        <f>(AVERAGE(U9,X9,AA9)/AVERAGE(U25,X25,AA25))*100</f>
        <v>9.1273735170416721</v>
      </c>
      <c r="E59" s="16">
        <f>(AVERAGE(U10,X10,AA10)/AVERAGE(U25,X25,AA25))*100</f>
        <v>0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9.1273735170416721</v>
      </c>
    </row>
    <row r="60" spans="1:22">
      <c r="B60" s="3">
        <v>30</v>
      </c>
      <c r="C60" s="16">
        <f>(AVERAGE(AD8,AG8,AJ8)/AVERAGE(AD25,AG25,AJ25))*100</f>
        <v>88.28689834558719</v>
      </c>
      <c r="D60" s="16">
        <f>(AVERAGE(AD9,AG9,AJ9)/AVERAGE(AD25,AG25,AJ25))*100</f>
        <v>11.713101654412798</v>
      </c>
      <c r="E60" s="16">
        <f>(AVERAGE(AD10,AG10,AJ10)/AVERAGE(AD25,AG25,AJ25))*100</f>
        <v>0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11.713101654412798</v>
      </c>
    </row>
    <row r="61" spans="1:22">
      <c r="B61" s="3">
        <v>60</v>
      </c>
      <c r="C61" s="16">
        <f>(AVERAGE(AM8,AP8,AS8)/AVERAGE(AM25,AP25,AS25))*100</f>
        <v>92.165567317809177</v>
      </c>
      <c r="D61" s="16">
        <f>(AVERAGE(AM9,AP9,AS9)/AVERAGE(AM25,AP25,AS25))*100</f>
        <v>7.8344326821908119</v>
      </c>
      <c r="E61" s="16">
        <f>(AVERAGE(AM10,AP10,AS10)/AVERAGE(AM25,AP25,AS25))*100</f>
        <v>0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7.8344326821908119</v>
      </c>
    </row>
    <row r="62" spans="1:22">
      <c r="B62" s="3">
        <v>120</v>
      </c>
      <c r="C62" s="3">
        <f>(AVERAGE(AV8,AY8,BB8)/AVERAGE(AV25,AY25,BB25))*100</f>
        <v>88.110070835297279</v>
      </c>
      <c r="D62" s="3">
        <f>(AVERAGE(AV9,AY9,BB9)/AVERAGE(AV25,AY25,BB25))*100</f>
        <v>11.889929164702725</v>
      </c>
      <c r="E62" s="3">
        <f>(AVERAGE(AV10,AY10,BB10)/AVERAGE(AV25,AY25,BB25))*100</f>
        <v>0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11.889929164702725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2.7610951387492397</v>
      </c>
      <c r="D65" s="6">
        <f>STDEV(((C9/C25)*100),((F9/F25)*100),((I9/I25)*100))</f>
        <v>2.761095138749238</v>
      </c>
      <c r="E65" s="6">
        <f>STDEV(((C10/C25)*100),((F10/F25)*100),((I10/I25)*100))</f>
        <v>0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2.8407970578441528</v>
      </c>
      <c r="D66" s="3">
        <f>STDEV(((L9/L25)*100),((O9/O25)*100),((R9/R25)*100))</f>
        <v>2.8407970578441448</v>
      </c>
      <c r="E66" s="6">
        <f>STDEV(((L10/L25)*100),((O10/O25)*100),((R10/R25)*100))</f>
        <v>0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6.3245942630385414</v>
      </c>
      <c r="D67" s="3">
        <f>STDEV(((U9/U25)*100),((X9/X25)*100),((AA9/AA25)*100))</f>
        <v>6.3245942630385423</v>
      </c>
      <c r="E67" s="6">
        <f>STDEV(((U10/U25)*100),((X10/X25)*100),((AA10/AA25)*100))</f>
        <v>0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3.3860244445743937</v>
      </c>
      <c r="D68" s="3">
        <f>STDEV(((AD9/AD25)*100),((AG9/AG25)*100),((AJ9/AJ25)*100))</f>
        <v>3.3860244445743835</v>
      </c>
      <c r="E68" s="6">
        <f>STDEV(((AD10/AD25)*100),((AG10/AG25)*100),((AJ10/AJ25)*100))</f>
        <v>0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1.1295581075859744</v>
      </c>
      <c r="D69" s="3">
        <f>STDEV(((AM9/AM25)*100),((AP9/AP25)*100),((AS9/AS25)*100))</f>
        <v>1.1295581075859866</v>
      </c>
      <c r="E69" s="6">
        <f>STDEV(((AM10/AM25)*100),((AP10/AP25)*100),((AS10/AS25)*100))</f>
        <v>0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2.555071696585657</v>
      </c>
      <c r="D70" s="3">
        <f>STDEV(((AV9/AV25)*100),((AY9/AY25)*100),((BB9/BB25)*100))</f>
        <v>2.555071696585653</v>
      </c>
      <c r="E70" s="6">
        <f>STDEV(((AV10/AV25)*100),((AY10/AY25)*100),((BB10/BB25)*100))</f>
        <v>0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1.0909583958391238</v>
      </c>
      <c r="C73" s="3">
        <f>(AVERAGE(U25,X25,AA25)/AVERAGE(C25,F25,I25))</f>
        <v>0.8425802857625927</v>
      </c>
      <c r="D73" s="3">
        <f>(AVERAGE(AD25,AG25,AJ25)/AVERAGE(C25,F25,I25))</f>
        <v>1.0873800042913062</v>
      </c>
      <c r="E73" s="21">
        <f>AVERAGE(AM25,AP25,AS25)/AVERAGE(C25,F25,I25)</f>
        <v>1.0296454153251486</v>
      </c>
      <c r="F73" s="3">
        <f>(AVERAGE(AV25,AY25,BB25)/AVERAGE(C25,F25,I25))</f>
        <v>1.0837997945474884</v>
      </c>
    </row>
    <row r="74" spans="1:22">
      <c r="A74" s="3" t="s">
        <v>4</v>
      </c>
      <c r="B74" s="3">
        <f>STDEV((L25/C25),(O25/F25),(R25/I25))</f>
        <v>0.14619928920587894</v>
      </c>
      <c r="C74" s="3">
        <f>STDEV((U25/C25),(X25/F25),(AA25/I25))</f>
        <v>0.16089943951116534</v>
      </c>
      <c r="D74" s="3">
        <f>STDEV((AD25/C25),(AG25/F25),(AJ25/I25))</f>
        <v>0.29088265845548472</v>
      </c>
      <c r="E74" s="3">
        <f>STDEV((AM25/C25),(AP25/F25),(AS25/I25))</f>
        <v>3.389982273175017E-2</v>
      </c>
      <c r="F74" s="3">
        <f>STDEV((AV25/C25),(AY25/F25),(BB25/I25))</f>
        <v>0.20255157088154871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90.285507470777873</v>
      </c>
      <c r="D79" s="16">
        <f>(AVERAGE(D9,G9,J9)/AVERAGE(D25,G25,J25))*100</f>
        <v>9.7144925292221487</v>
      </c>
      <c r="E79" s="16">
        <f>(AVERAGE(D10,G10,J10)/AVERAGE(D25,G25,J25))*100</f>
        <v>0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9.7144925292221487</v>
      </c>
    </row>
    <row r="80" spans="1:22">
      <c r="B80" s="3">
        <v>5</v>
      </c>
      <c r="C80" s="16">
        <f>(AVERAGE(M8,P8,S8)/AVERAGE(M25,P25,S25))*100</f>
        <v>88.180693621703611</v>
      </c>
      <c r="D80" s="16">
        <f>(AVERAGE(M9,P9,S9)/AVERAGE(M25,P25,S25))*100</f>
        <v>11.819306378296382</v>
      </c>
      <c r="E80" s="16">
        <f>(AVERAGE(M10,P10,S10)/AVERAGE(M25,P25,S25))*100</f>
        <v>0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11.819306378296382</v>
      </c>
    </row>
    <row r="81" spans="1:22">
      <c r="B81" s="3">
        <v>15</v>
      </c>
      <c r="C81" s="16">
        <f>(AVERAGE(V8,Y8,AB8)/AVERAGE(V25,Y25,AB25))*100</f>
        <v>87.388818545483716</v>
      </c>
      <c r="D81" s="16">
        <f>(AVERAGE(V9,Y9,AB9)/AVERAGE(V25,Y25,AB25))*100</f>
        <v>12.611181454516304</v>
      </c>
      <c r="E81" s="16">
        <f>(AVERAGE(V10,Y10,AB10)/AVERAGE(V25,Y25,AB25))*100</f>
        <v>0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12.611181454516304</v>
      </c>
    </row>
    <row r="82" spans="1:22">
      <c r="B82" s="3">
        <v>30</v>
      </c>
      <c r="C82" s="16">
        <f>(AVERAGE(AE8,AH8,AK8)/AVERAGE(AE25,AH25,AK25))*100</f>
        <v>88.323141311456084</v>
      </c>
      <c r="D82" s="16">
        <f>(AVERAGE(AE9,AH9,AK9)/AVERAGE(AE25,AH25,AK25))*100</f>
        <v>11.676858688543907</v>
      </c>
      <c r="E82" s="16">
        <f>(AVERAGE(AE10,AH10,AK10)/AVERAGE(AE25,AH25,AK25))*100</f>
        <v>0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11.676858688543907</v>
      </c>
    </row>
    <row r="83" spans="1:22">
      <c r="B83" s="3">
        <v>60</v>
      </c>
      <c r="C83" s="16">
        <f>(AVERAGE(AN8,AQ8,AT8)/AVERAGE(AN25,AQ25,AT25))*100</f>
        <v>89.82235650858776</v>
      </c>
      <c r="D83" s="16">
        <f>(AVERAGE(AN9,AQ9,AT9)/AVERAGE(AN25,AQ25,AT25))*100</f>
        <v>10.177643491412265</v>
      </c>
      <c r="E83" s="16">
        <f>(AVERAGE(AN10,AQ10,AT10)/AVERAGE(AN25,AQ25,AT25))*100</f>
        <v>0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10.177643491412265</v>
      </c>
    </row>
    <row r="84" spans="1:22">
      <c r="B84" s="3">
        <v>120</v>
      </c>
      <c r="C84" s="3">
        <f>(AVERAGE(AW8,AZ8,BC8)/AVERAGE(AW25,AZ25,BC25))*100</f>
        <v>93.733109669560406</v>
      </c>
      <c r="D84" s="3">
        <f>(AVERAGE(AW9,AZ9,BC9)/AVERAGE(AW25,AZ25,BC25))*100</f>
        <v>6.2668903304395993</v>
      </c>
      <c r="E84" s="3">
        <f>(AVERAGE(AW10,AZ10,BC10)/AVERAGE(AW25,AZ25,BC25))*100</f>
        <v>0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6.2668903304395993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2.4426625484032796</v>
      </c>
      <c r="D87" s="3">
        <f>STDEV(((D9/D25)*100),((G9/G25)*100),((J9/J25)*100))</f>
        <v>2.4426625484032756</v>
      </c>
      <c r="E87" s="3">
        <f>STDEV(((D10/D25)*100),((G10/G25)*100),((J10/J25)*100))</f>
        <v>0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4.0554909234573113</v>
      </c>
      <c r="D88" s="3">
        <f>STDEV(((M9/M25)*100),((P9/P25)*100),((S9/S25)*100))</f>
        <v>4.055490923457314</v>
      </c>
      <c r="E88" s="3">
        <f>STDEV(((M10/M25)*100),((P10/P25)*100),((S10/S25)*100))</f>
        <v>0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4.0684254222825373</v>
      </c>
      <c r="D89" s="3">
        <f>STDEV(((V9/V25)*100),((Y9/Y25)*100),((AB9/AB25)*100))</f>
        <v>4.0684254222825249</v>
      </c>
      <c r="E89" s="3">
        <f>STDEV(((V10/V25)*100),((Y10/Y25)*100),((AB10/AB25)*100))</f>
        <v>0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6.2708523260132845</v>
      </c>
      <c r="D90" s="3">
        <f>STDEV(((AE9/AE25)*100),((AH9/AH25)*100),((AK9/AK25)*100))</f>
        <v>6.2708523260132862</v>
      </c>
      <c r="E90" s="3">
        <f>STDEV(((AE10/AE25)*100),((AH10/AH25)*100),((AK10/AK25)*100))</f>
        <v>0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5.1438244695217215</v>
      </c>
      <c r="D91" s="3">
        <f>STDEV(((AN9/AN25)*100),((AQ9/AQ25)*100),((AT9/AT25)*100))</f>
        <v>5.1438244695217241</v>
      </c>
      <c r="E91" s="3">
        <f>STDEV(((AN10/AN25)*100),((AQ10/AQ25)*100),((AT10/AT25)*100))</f>
        <v>0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1.9353420121125233</v>
      </c>
      <c r="D92" s="3">
        <f>STDEV(((AW9/AW25)*100),((AZ9/AZ25)*100),((BC9/BC25)*100))</f>
        <v>1.9353420121125313</v>
      </c>
      <c r="E92" s="3">
        <f>STDEV(((AW10/AW25)*100),((AZ10/AZ25)*100),((BC10/BC25)*100))</f>
        <v>0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0.97431132990142832</v>
      </c>
      <c r="C95" s="3">
        <f>(AVERAGE(V25,Y25,AB25)/AVERAGE(D25,G25,J25))</f>
        <v>0.92271035132063639</v>
      </c>
      <c r="D95" s="3">
        <f>(AVERAGE(AE25,AH25,AK25)/AVERAGE(D25,G25,J25))</f>
        <v>0.93125032565564614</v>
      </c>
      <c r="E95" s="3">
        <f>(AVERAGE(AN25,AQ25,AT25)/AVERAGE(D25,G25,J25))</f>
        <v>1.1142597432047978</v>
      </c>
      <c r="F95" s="21">
        <f>AVERAGE(AW25,AZ25,BC25)/AVERAGE(D25,G25,J25)</f>
        <v>1.098051637016574</v>
      </c>
    </row>
    <row r="96" spans="1:22">
      <c r="A96" s="3" t="s">
        <v>4</v>
      </c>
      <c r="B96" s="3">
        <f>STDEV((M25/D25),(P25/G25),(S25/J25))</f>
        <v>0.26164671112691507</v>
      </c>
      <c r="C96" s="3">
        <f>STDEV((V25/D25),(Y25/G25),(AB25/J25))</f>
        <v>0.13550291281264396</v>
      </c>
      <c r="D96" s="3">
        <f>STDEV((AE25/D25),(AH25/G25),(AK25/J25))</f>
        <v>1.3905599743278561E-2</v>
      </c>
      <c r="E96" s="3">
        <f>STDEV((AN25/D25),(AQ25/G25),(AT25/J25))</f>
        <v>0.25838534945106095</v>
      </c>
      <c r="F96" s="3">
        <f>STDEV((AW25/D25),(AZ25/G25),(BC25/J25))</f>
        <v>0.22435276877573729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zoomScale="50" zoomScaleNormal="50" zoomScalePageLayoutView="50" workbookViewId="0">
      <pane ySplit="5" topLeftCell="A6" activePane="bottomLeft" state="frozen"/>
      <selection pane="bottomLeft" activeCell="B7" sqref="B7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2247679</v>
      </c>
      <c r="C8">
        <v>1214979</v>
      </c>
      <c r="D8">
        <v>919333.9</v>
      </c>
      <c r="E8">
        <v>3444882</v>
      </c>
      <c r="F8">
        <v>1045765</v>
      </c>
      <c r="G8">
        <v>756337.4</v>
      </c>
      <c r="H8">
        <v>2861873</v>
      </c>
      <c r="I8">
        <v>1158465</v>
      </c>
      <c r="J8">
        <v>645545.4</v>
      </c>
      <c r="K8">
        <v>2079827</v>
      </c>
      <c r="L8">
        <v>1621798</v>
      </c>
      <c r="M8">
        <v>1976128</v>
      </c>
      <c r="N8">
        <v>766274.4</v>
      </c>
      <c r="O8">
        <v>961330.7</v>
      </c>
      <c r="P8">
        <v>587119.80000000005</v>
      </c>
      <c r="Q8">
        <v>825844.9</v>
      </c>
      <c r="R8">
        <v>632203.4</v>
      </c>
      <c r="S8">
        <v>549480.9</v>
      </c>
      <c r="T8">
        <v>1812276</v>
      </c>
      <c r="U8">
        <v>904653.6</v>
      </c>
      <c r="V8">
        <v>878396.9</v>
      </c>
      <c r="W8">
        <v>1467952</v>
      </c>
      <c r="X8">
        <v>1112278</v>
      </c>
      <c r="Y8">
        <v>556009.19999999995</v>
      </c>
      <c r="Z8">
        <v>1008661</v>
      </c>
      <c r="AA8">
        <v>1058888</v>
      </c>
      <c r="AB8">
        <v>580802.4</v>
      </c>
      <c r="AC8">
        <v>1551437</v>
      </c>
      <c r="AD8">
        <v>1016315</v>
      </c>
      <c r="AE8">
        <v>715215.6</v>
      </c>
      <c r="AF8">
        <v>2354850</v>
      </c>
      <c r="AG8">
        <v>1152286</v>
      </c>
      <c r="AH8">
        <v>800732.2</v>
      </c>
      <c r="AI8">
        <v>3618924</v>
      </c>
      <c r="AJ8">
        <v>1077097</v>
      </c>
      <c r="AK8">
        <v>847873.9</v>
      </c>
      <c r="AL8">
        <v>1342880</v>
      </c>
      <c r="AM8">
        <v>771812.6</v>
      </c>
      <c r="AN8">
        <v>559288.6</v>
      </c>
      <c r="AO8">
        <v>1596899</v>
      </c>
      <c r="AP8">
        <v>909757.8</v>
      </c>
      <c r="AQ8">
        <v>620993.5</v>
      </c>
      <c r="AR8">
        <v>1704807</v>
      </c>
      <c r="AS8">
        <v>944639.3</v>
      </c>
      <c r="AT8">
        <v>729470.3</v>
      </c>
      <c r="AU8">
        <v>645575.69999999995</v>
      </c>
      <c r="AV8">
        <v>768211.9</v>
      </c>
      <c r="AW8">
        <v>602332.5</v>
      </c>
      <c r="AX8">
        <v>1050045</v>
      </c>
      <c r="AY8">
        <v>800826.8</v>
      </c>
      <c r="AZ8">
        <v>491347.3</v>
      </c>
      <c r="BA8">
        <v>1105918</v>
      </c>
      <c r="BB8">
        <v>729509.4</v>
      </c>
      <c r="BC8">
        <v>582719.1</v>
      </c>
      <c r="BD8">
        <v>26408.02</v>
      </c>
      <c r="BE8">
        <v>9663.5589999999993</v>
      </c>
      <c r="BF8">
        <v>25833.439999999999</v>
      </c>
      <c r="BG8">
        <v>8338.7559999999994</v>
      </c>
      <c r="BH8">
        <v>13374.17</v>
      </c>
      <c r="BI8">
        <v>3029.3679999999999</v>
      </c>
    </row>
    <row r="9" spans="1:61" s="6" customFormat="1">
      <c r="A9" s="7" t="s">
        <v>76</v>
      </c>
      <c r="B9">
        <v>19861.63</v>
      </c>
      <c r="C9">
        <v>4670.4859999999999</v>
      </c>
      <c r="D9">
        <v>5440.3230000000003</v>
      </c>
      <c r="E9">
        <v>18304.03</v>
      </c>
      <c r="F9">
        <v>4954.3760000000002</v>
      </c>
      <c r="G9">
        <v>5877.723</v>
      </c>
      <c r="H9">
        <v>64214.28</v>
      </c>
      <c r="I9">
        <v>9941.6059999999998</v>
      </c>
      <c r="J9">
        <v>3938.674</v>
      </c>
      <c r="K9">
        <v>201826.5</v>
      </c>
      <c r="L9">
        <v>54101.55</v>
      </c>
      <c r="M9">
        <v>42664.65</v>
      </c>
      <c r="N9">
        <v>91294.88</v>
      </c>
      <c r="O9">
        <v>69509.7</v>
      </c>
      <c r="P9">
        <v>58683.26</v>
      </c>
      <c r="Q9">
        <v>145473.60000000001</v>
      </c>
      <c r="R9">
        <v>62893.02</v>
      </c>
      <c r="S9">
        <v>41856.22</v>
      </c>
      <c r="T9">
        <v>261204.1</v>
      </c>
      <c r="U9">
        <v>133541</v>
      </c>
      <c r="V9">
        <v>83990.37</v>
      </c>
      <c r="W9">
        <v>312253.40000000002</v>
      </c>
      <c r="X9">
        <v>182430</v>
      </c>
      <c r="Y9">
        <v>152963.79999999999</v>
      </c>
      <c r="Z9">
        <v>261397.6</v>
      </c>
      <c r="AA9">
        <v>166191.6</v>
      </c>
      <c r="AB9">
        <v>116800.3</v>
      </c>
      <c r="AC9">
        <v>370524.2</v>
      </c>
      <c r="AD9">
        <v>257121.8</v>
      </c>
      <c r="AE9">
        <v>190594.1</v>
      </c>
      <c r="AF9">
        <v>284899</v>
      </c>
      <c r="AG9">
        <v>247901.5</v>
      </c>
      <c r="AH9">
        <v>269192.09999999998</v>
      </c>
      <c r="AI9">
        <v>305338</v>
      </c>
      <c r="AJ9">
        <v>238278.8</v>
      </c>
      <c r="AK9">
        <v>219283.6</v>
      </c>
      <c r="AL9">
        <v>498221.8</v>
      </c>
      <c r="AM9">
        <v>211947.1</v>
      </c>
      <c r="AN9">
        <v>182960.1</v>
      </c>
      <c r="AO9">
        <v>371371.5</v>
      </c>
      <c r="AP9">
        <v>246235.1</v>
      </c>
      <c r="AQ9">
        <v>273935.2</v>
      </c>
      <c r="AR9">
        <v>341159.6</v>
      </c>
      <c r="AS9">
        <v>167774.6</v>
      </c>
      <c r="AT9">
        <v>115398.2</v>
      </c>
      <c r="AU9">
        <v>375317.9</v>
      </c>
      <c r="AV9">
        <v>125013.5</v>
      </c>
      <c r="AW9">
        <v>224285.3</v>
      </c>
      <c r="AX9">
        <v>648895.5</v>
      </c>
      <c r="AY9">
        <v>303906.09999999998</v>
      </c>
      <c r="AZ9">
        <v>269318.2</v>
      </c>
      <c r="BA9">
        <v>513963.2</v>
      </c>
      <c r="BB9">
        <v>305229.8</v>
      </c>
      <c r="BC9">
        <v>234280.7</v>
      </c>
      <c r="BD9">
        <v>4470.5550000000003</v>
      </c>
      <c r="BE9">
        <v>547.91890000000001</v>
      </c>
      <c r="BF9">
        <v>560.00049999999999</v>
      </c>
      <c r="BG9">
        <v>0</v>
      </c>
      <c r="BH9">
        <v>476.83800000000002</v>
      </c>
      <c r="BI9">
        <v>576.97050000000002</v>
      </c>
    </row>
    <row r="10" spans="1:61" s="6" customFormat="1">
      <c r="A10" s="7" t="s">
        <v>77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3"/>
      <c r="BE10" s="3"/>
      <c r="BF10" s="3"/>
      <c r="BG10" s="3"/>
      <c r="BH10" s="3"/>
      <c r="BI10" s="3"/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2267540.63</v>
      </c>
      <c r="C25" s="23">
        <f t="shared" ref="C25:BC25" si="0">SUM(C8:C24)</f>
        <v>1219649.486</v>
      </c>
      <c r="D25" s="23">
        <f t="shared" si="0"/>
        <v>924774.223</v>
      </c>
      <c r="E25" s="23">
        <f t="shared" si="0"/>
        <v>3463186.03</v>
      </c>
      <c r="F25" s="23">
        <f t="shared" si="0"/>
        <v>1050719.3759999999</v>
      </c>
      <c r="G25" s="23">
        <f t="shared" si="0"/>
        <v>762215.12300000002</v>
      </c>
      <c r="H25" s="23">
        <f t="shared" si="0"/>
        <v>2926087.28</v>
      </c>
      <c r="I25" s="23">
        <f t="shared" si="0"/>
        <v>1168406.6059999999</v>
      </c>
      <c r="J25" s="23">
        <f t="shared" si="0"/>
        <v>649484.07400000002</v>
      </c>
      <c r="K25" s="23">
        <f t="shared" si="0"/>
        <v>2281653.5</v>
      </c>
      <c r="L25" s="23">
        <f t="shared" si="0"/>
        <v>1675899.55</v>
      </c>
      <c r="M25" s="23">
        <f t="shared" si="0"/>
        <v>2018792.65</v>
      </c>
      <c r="N25" s="23">
        <f t="shared" si="0"/>
        <v>857569.28000000003</v>
      </c>
      <c r="O25" s="23">
        <f t="shared" si="0"/>
        <v>1030840.3999999999</v>
      </c>
      <c r="P25" s="23">
        <f t="shared" si="0"/>
        <v>645803.06000000006</v>
      </c>
      <c r="Q25" s="23">
        <f t="shared" si="0"/>
        <v>971318.5</v>
      </c>
      <c r="R25" s="23">
        <f t="shared" si="0"/>
        <v>695096.42</v>
      </c>
      <c r="S25" s="23">
        <f t="shared" si="0"/>
        <v>591337.12</v>
      </c>
      <c r="T25" s="23">
        <f t="shared" si="0"/>
        <v>2073480.1</v>
      </c>
      <c r="U25" s="23">
        <f t="shared" si="0"/>
        <v>1038194.6</v>
      </c>
      <c r="V25" s="23">
        <f t="shared" si="0"/>
        <v>962387.27</v>
      </c>
      <c r="W25" s="23">
        <f t="shared" si="0"/>
        <v>1780205.4</v>
      </c>
      <c r="X25" s="23">
        <f t="shared" si="0"/>
        <v>1294708</v>
      </c>
      <c r="Y25" s="23">
        <f t="shared" si="0"/>
        <v>708973</v>
      </c>
      <c r="Z25" s="23">
        <f t="shared" si="0"/>
        <v>1270058.6000000001</v>
      </c>
      <c r="AA25" s="23">
        <f t="shared" si="0"/>
        <v>1225079.6000000001</v>
      </c>
      <c r="AB25" s="23">
        <f t="shared" si="0"/>
        <v>697602.70000000007</v>
      </c>
      <c r="AC25" s="23">
        <f t="shared" si="0"/>
        <v>1921961.2</v>
      </c>
      <c r="AD25" s="23">
        <f t="shared" si="0"/>
        <v>1273436.8</v>
      </c>
      <c r="AE25" s="23">
        <f t="shared" si="0"/>
        <v>905809.7</v>
      </c>
      <c r="AF25" s="23">
        <f t="shared" si="0"/>
        <v>2639749</v>
      </c>
      <c r="AG25" s="23">
        <f t="shared" si="0"/>
        <v>1400187.5</v>
      </c>
      <c r="AH25" s="23">
        <f t="shared" si="0"/>
        <v>1069924.2999999998</v>
      </c>
      <c r="AI25" s="23">
        <f t="shared" si="0"/>
        <v>3924262</v>
      </c>
      <c r="AJ25" s="23">
        <f t="shared" si="0"/>
        <v>1315375.8</v>
      </c>
      <c r="AK25" s="23">
        <f t="shared" si="0"/>
        <v>1067157.5</v>
      </c>
      <c r="AL25" s="23">
        <f t="shared" si="0"/>
        <v>1841101.8</v>
      </c>
      <c r="AM25" s="23">
        <f t="shared" si="0"/>
        <v>983759.7</v>
      </c>
      <c r="AN25" s="23">
        <f t="shared" si="0"/>
        <v>742248.7</v>
      </c>
      <c r="AO25" s="23">
        <f t="shared" si="0"/>
        <v>1968270.5</v>
      </c>
      <c r="AP25" s="23">
        <f t="shared" si="0"/>
        <v>1155992.9000000001</v>
      </c>
      <c r="AQ25" s="23">
        <f t="shared" si="0"/>
        <v>894928.7</v>
      </c>
      <c r="AR25" s="23">
        <f t="shared" si="0"/>
        <v>2045966.6</v>
      </c>
      <c r="AS25" s="23">
        <f t="shared" si="0"/>
        <v>1112413.9000000001</v>
      </c>
      <c r="AT25" s="23">
        <f t="shared" si="0"/>
        <v>844868.5</v>
      </c>
      <c r="AU25" s="23">
        <f t="shared" si="0"/>
        <v>1020893.6</v>
      </c>
      <c r="AV25" s="23">
        <f t="shared" si="0"/>
        <v>893225.4</v>
      </c>
      <c r="AW25" s="23">
        <f t="shared" si="0"/>
        <v>826617.8</v>
      </c>
      <c r="AX25" s="23">
        <f t="shared" si="0"/>
        <v>1698940.5</v>
      </c>
      <c r="AY25" s="23">
        <f t="shared" si="0"/>
        <v>1104732.8999999999</v>
      </c>
      <c r="AZ25" s="23">
        <f t="shared" si="0"/>
        <v>760665.5</v>
      </c>
      <c r="BA25" s="23">
        <f t="shared" si="0"/>
        <v>1619881.2</v>
      </c>
      <c r="BB25" s="23">
        <f t="shared" si="0"/>
        <v>1034739.2</v>
      </c>
      <c r="BC25" s="23">
        <f t="shared" si="0"/>
        <v>816999.8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98.817348499002165</v>
      </c>
      <c r="D34" s="16">
        <f>(AVERAGE(B9,E9,H9)/AVERAGE(B25,E25,H25))*100</f>
        <v>1.1826515009978371</v>
      </c>
      <c r="E34" s="16">
        <f>(AVERAGE(B10,E10,H10)/AVERAGE(B25,E25,H25))*100</f>
        <v>0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1.1826515009978371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89.329994515953373</v>
      </c>
      <c r="D35" s="16">
        <f>(AVERAGE(K9,N9,Q9)/AVERAGE(K25,N25,Q25))*100</f>
        <v>10.670005484046616</v>
      </c>
      <c r="E35" s="16">
        <f>(AVERAGE($K10,$N10,$Q10)/AVERAGE(K25,N25,Q25))*100</f>
        <v>0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10.670005484046616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83.706151523062999</v>
      </c>
      <c r="D36" s="16">
        <f>(AVERAGE(T9,W9,Z9)/AVERAGE(T25,W25,Z25))*100</f>
        <v>16.293848476937011</v>
      </c>
      <c r="E36" s="16">
        <f>(AVERAGE(T10,W10,Z10)/AVERAGE(T25,W25,Z25))*100</f>
        <v>0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16.293848476937011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88.678242429311751</v>
      </c>
      <c r="D37" s="16">
        <f>(AVERAGE(AC9,AF9,AI9)/AVERAGE(AC25,AF25,AI25))*100</f>
        <v>11.321757570688247</v>
      </c>
      <c r="E37" s="16">
        <f>(AVERAGE(AC10,AF10,AI10)/AVERAGE(AC25,AF25,AI25))*100</f>
        <v>0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11.321757570688247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79.322240425742038</v>
      </c>
      <c r="D38" s="16">
        <f>(AVERAGE(AL9,AO9,AR9)/AVERAGE(AL25,AO25,AR25))*100</f>
        <v>20.677759574257944</v>
      </c>
      <c r="E38" s="16">
        <f>(AVERAGE(AL10,AO10,AR10)/AVERAGE(AL25,AO25,AR25))*100</f>
        <v>0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20.677759574257944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64.555817751454811</v>
      </c>
      <c r="D39" s="3">
        <f>(AVERAGE(AU9,AX9,BA9)/AVERAGE(AU25,AX25,BA25))*100</f>
        <v>35.444182248545204</v>
      </c>
      <c r="E39" s="3">
        <f>(AVERAGE(AU10,AX10,BA10)/AVERAGE(AU25,AX25,BA25))*100</f>
        <v>0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35.444182248545204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0.87892597127536265</v>
      </c>
      <c r="D43" s="6">
        <f>STDEV(((B9/B25)*100),((E9/E25)*100),((H9/H25)*100))</f>
        <v>0.87892597127536787</v>
      </c>
      <c r="E43" s="6">
        <f>STDEV(((B10/B25)*100),((E10/E25)*100),((H10/H25)*100))</f>
        <v>0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3.151511936931005</v>
      </c>
      <c r="D44" s="6">
        <f>STDEV(((K9/K25)*100),((N9/N25)*100),((Q9/Q25)*100))</f>
        <v>3.151511936931005</v>
      </c>
      <c r="E44" s="6">
        <f>STDEV(((K10/K25)*100),((N10/N25)*100),((Q10/Q25)*100))</f>
        <v>0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4.0296498630266298</v>
      </c>
      <c r="D45" s="6">
        <f>STDEV(((T9/T25)*100),((W9/W25)*100),((Z9/Z25)*100))</f>
        <v>4.0296498630266395</v>
      </c>
      <c r="E45" s="6">
        <f>STDEV(((T10/T25)*100),((W10/W25)*100),((Z10/Z25)*100))</f>
        <v>0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5.962052200754445</v>
      </c>
      <c r="D46" s="6">
        <f>STDEV(((AC9/AC25)*100),((AF9/AF25)*100),((AI9/AI25)*100))</f>
        <v>5.962052200754453</v>
      </c>
      <c r="E46" s="6">
        <f>STDEV(((AC10/AC25)*100),((AF10/AF25)*100),((AI10/AI25)*100))</f>
        <v>0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5.4743894521025682</v>
      </c>
      <c r="D47" s="6">
        <f>STDEV(((AL9/AL25)*100),((AO9/AO25)*100),((AR9/AR25)*100))</f>
        <v>5.4743894521025727</v>
      </c>
      <c r="E47" s="6">
        <f>STDEV(((AL10/AL25)*100),((AO10/AO25)*100),((AR10/AR25)*100))</f>
        <v>0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3.3961888174637065</v>
      </c>
      <c r="D48" s="6">
        <f>STDEV(((AU9/AU25)*100),((AX9/AX25)*100),((BA9/BA25)*100))</f>
        <v>3.3961888174637025</v>
      </c>
      <c r="E48" s="6">
        <f>STDEV(((AU10/AU25)*100),((AX10/AX25)*100),((BA10/BA25)*100))</f>
        <v>0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0.47483304001795384</v>
      </c>
      <c r="C51" s="3">
        <f>(AVERAGE(T25,W25,Z25)/AVERAGE(B25,E25,H25))</f>
        <v>0.59187411621786579</v>
      </c>
      <c r="D51" s="3">
        <f>(AVERAGE(AC25,AF25,AI25)/AVERAGE(B25,E25,H25))</f>
        <v>0.9802650558064322</v>
      </c>
      <c r="E51" s="3">
        <f>(AVERAGE(AL25,AO25,AR25)/AVERAGE(B25,E25,H25))</f>
        <v>0.67638497726566604</v>
      </c>
      <c r="F51" s="3">
        <f>(AVERAGE(AU25,AX25,BA25)/AVERAGE(B25,E25,H25))</f>
        <v>0.50130629237019275</v>
      </c>
    </row>
    <row r="52" spans="1:22">
      <c r="A52" s="3" t="s">
        <v>4</v>
      </c>
      <c r="B52" s="3">
        <f>STDEV((K25/B25),(N25/E25),(Q25/H25))</f>
        <v>0.41577792573733546</v>
      </c>
      <c r="C52" s="3">
        <f>STDEV((T25/B25),(W25/E25),(Z25/H25))</f>
        <v>0.25737784166132022</v>
      </c>
      <c r="D52" s="3">
        <f>STDEV((AC25/B25),(AF25/E25),(AI25/H25))</f>
        <v>0.31251253168465837</v>
      </c>
      <c r="E52" s="3">
        <f>STDEV((AL25/B25),(AO25/E25),(AR25/H25))</f>
        <v>0.12191106190260668</v>
      </c>
      <c r="F52" s="3">
        <f>STDEV((AU25/B25),(AX25/E25),(BA25/H25))</f>
        <v>5.2102449614730831E-2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99.431004781147294</v>
      </c>
      <c r="D57" s="16">
        <f>(AVERAGE(C9,F9,I9)/AVERAGE(C25,F25,I25))*100</f>
        <v>0.56899521885271287</v>
      </c>
      <c r="E57" s="16">
        <f>(AVERAGE(C10,F10,I10)/AVERAGE(C25,F25,I25))*100</f>
        <v>0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0.56899521885271287</v>
      </c>
    </row>
    <row r="58" spans="1:22">
      <c r="B58" s="3">
        <v>5</v>
      </c>
      <c r="C58" s="16">
        <f>(AVERAGE(L8,O8,R8)/AVERAGE(L25,O25,R25))*100</f>
        <v>94.517541418372204</v>
      </c>
      <c r="D58" s="16">
        <f>(AVERAGE(L9,O9,R9)/AVERAGE(L25,O25,R25))*100</f>
        <v>5.48245858162778</v>
      </c>
      <c r="E58" s="16">
        <f>(AVERAGE(L10,O10,R10)/AVERAGE(L25,O25,R25))*100</f>
        <v>0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5.48245858162778</v>
      </c>
    </row>
    <row r="59" spans="1:22">
      <c r="B59" s="3">
        <v>15</v>
      </c>
      <c r="C59" s="16">
        <f>(AVERAGE(U8,X8,AA8)/AVERAGE(U25,X25,AA25))*100</f>
        <v>86.448425739735299</v>
      </c>
      <c r="D59" s="16">
        <f>(AVERAGE(U9,X9,AA9)/AVERAGE(U25,X25,AA25))*100</f>
        <v>13.55157426026471</v>
      </c>
      <c r="E59" s="16">
        <f>(AVERAGE(U10,X10,AA10)/AVERAGE(U25,X25,AA25))*100</f>
        <v>0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13.55157426026471</v>
      </c>
    </row>
    <row r="60" spans="1:22">
      <c r="B60" s="3">
        <v>30</v>
      </c>
      <c r="C60" s="16">
        <f>(AVERAGE(AD8,AG8,AJ8)/AVERAGE(AD25,AG25,AJ25))*100</f>
        <v>81.366205029676479</v>
      </c>
      <c r="D60" s="16">
        <f>(AVERAGE(AD9,AG9,AJ9)/AVERAGE(AD25,AG25,AJ25))*100</f>
        <v>18.633794970323518</v>
      </c>
      <c r="E60" s="16">
        <f>(AVERAGE(AD10,AG10,AJ10)/AVERAGE(AD25,AG25,AJ25))*100</f>
        <v>0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18.633794970323518</v>
      </c>
    </row>
    <row r="61" spans="1:22">
      <c r="B61" s="3">
        <v>60</v>
      </c>
      <c r="C61" s="16">
        <f>(AVERAGE(AM8,AP8,AS8)/AVERAGE(AM25,AP25,AS25))*100</f>
        <v>80.752621367940421</v>
      </c>
      <c r="D61" s="16">
        <f>(AVERAGE(AM9,AP9,AS9)/AVERAGE(AM25,AP25,AS25))*100</f>
        <v>19.247378632059583</v>
      </c>
      <c r="E61" s="16">
        <f>(AVERAGE(AM10,AP10,AS10)/AVERAGE(AM25,AP25,AS25))*100</f>
        <v>0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19.247378632059583</v>
      </c>
    </row>
    <row r="62" spans="1:22">
      <c r="B62" s="3">
        <v>120</v>
      </c>
      <c r="C62" s="3">
        <f>(AVERAGE(AV8,AY8,BB8)/AVERAGE(AV25,AY25,BB25))*100</f>
        <v>75.792198199787492</v>
      </c>
      <c r="D62" s="3">
        <f>(AVERAGE(AV9,AY9,BB9)/AVERAGE(AV25,AY25,BB25))*100</f>
        <v>24.207801800212518</v>
      </c>
      <c r="E62" s="3">
        <f>(AVERAGE(AV10,AY10,BB10)/AVERAGE(AV25,AY25,BB25))*100</f>
        <v>0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24.207801800212518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0.24856635768166152</v>
      </c>
      <c r="D65" s="6">
        <f>STDEV(((C9/C25)*100),((F9/F25)*100),((I9/I25)*100))</f>
        <v>0.24856635768166968</v>
      </c>
      <c r="E65" s="6">
        <f>STDEV(((C10/C25)*100),((F10/F25)*100),((I10/I25)*100))</f>
        <v>0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2.930824539088499</v>
      </c>
      <c r="D66" s="3">
        <f>STDEV(((L9/L25)*100),((O9/O25)*100),((R9/R25)*100))</f>
        <v>2.9308245390884951</v>
      </c>
      <c r="E66" s="6">
        <f>STDEV(((L10/L25)*100),((O10/O25)*100),((R10/R25)*100))</f>
        <v>0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0.61596742686830674</v>
      </c>
      <c r="D67" s="3">
        <f>STDEV(((U9/U25)*100),((X9/X25)*100),((AA9/AA25)*100))</f>
        <v>0.61596742686830486</v>
      </c>
      <c r="E67" s="6">
        <f>STDEV(((U10/U25)*100),((X10/X25)*100),((AA10/AA25)*100))</f>
        <v>0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1.3329615873100304</v>
      </c>
      <c r="D68" s="3">
        <f>STDEV(((AD9/AD25)*100),((AG9/AG25)*100),((AJ9/AJ25)*100))</f>
        <v>1.3329615873100367</v>
      </c>
      <c r="E68" s="6">
        <f>STDEV(((AD10/AD25)*100),((AG10/AG25)*100),((AJ10/AJ25)*100))</f>
        <v>0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3.6628017249208136</v>
      </c>
      <c r="D69" s="3">
        <f>STDEV(((AM9/AM25)*100),((AP9/AP25)*100),((AS9/AS25)*100))</f>
        <v>3.6628017249208376</v>
      </c>
      <c r="E69" s="6">
        <f>STDEV(((AM10/AM25)*100),((AP10/AP25)*100),((AS10/AS25)*100))</f>
        <v>0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8.4350787968937269</v>
      </c>
      <c r="D70" s="3">
        <f>STDEV(((AV9/AV25)*100),((AY9/AY25)*100),((BB9/BB25)*100))</f>
        <v>8.435078796893734</v>
      </c>
      <c r="E70" s="6">
        <f>STDEV(((AV10/AV25)*100),((AY10/AY25)*100),((BB10/BB25)*100))</f>
        <v>0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0.9892580663251378</v>
      </c>
      <c r="C73" s="3">
        <f>(AVERAGE(U25,X25,AA25)/AVERAGE(C25,F25,I25))</f>
        <v>1.0346654595827192</v>
      </c>
      <c r="D73" s="3">
        <f>(AVERAGE(AD25,AG25,AJ25)/AVERAGE(C25,F25,I25))</f>
        <v>1.1600059780349696</v>
      </c>
      <c r="E73" s="21">
        <f>AVERAGE(AM25,AP25,AS25)/AVERAGE(C25,F25,I25)</f>
        <v>0.9457338899452683</v>
      </c>
      <c r="F73" s="3">
        <f>(AVERAGE(AV25,AY25,BB25)/AVERAGE(C25,F25,I25))</f>
        <v>0.88191204346465346</v>
      </c>
    </row>
    <row r="74" spans="1:22">
      <c r="A74" s="3" t="s">
        <v>4</v>
      </c>
      <c r="B74" s="3">
        <f>STDEV((L25/C25),(O25/F25),(R25/I25))</f>
        <v>0.38959161206545334</v>
      </c>
      <c r="C74" s="3">
        <f>STDEV((U25/C25),(X25/F25),(AA25/I25))</f>
        <v>0.1905339406231138</v>
      </c>
      <c r="D74" s="3">
        <f>STDEV((AD25/C25),(AG25/F25),(AJ25/I25))</f>
        <v>0.14870291377508249</v>
      </c>
      <c r="E74" s="3">
        <f>STDEV((AM25/C25),(AP25/F25),(AS25/I25))</f>
        <v>0.14680181436066431</v>
      </c>
      <c r="F74" s="3">
        <f>STDEV((AV25/C25),(AY25/F25),(BB25/I25))</f>
        <v>0.15956320109917144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99.347019321110025</v>
      </c>
      <c r="D79" s="16">
        <f>(AVERAGE(D9,G9,J9)/AVERAGE(D25,G25,J25))*100</f>
        <v>0.6529806788899829</v>
      </c>
      <c r="E79" s="16">
        <f>(AVERAGE(D10,G10,J10)/AVERAGE(D25,G25,J25))*100</f>
        <v>0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0.6529806788899829</v>
      </c>
    </row>
    <row r="80" spans="1:22">
      <c r="B80" s="3">
        <v>5</v>
      </c>
      <c r="C80" s="16">
        <f>(AVERAGE(M8,P8,S8)/AVERAGE(M25,P25,S25))*100</f>
        <v>95.601748025004554</v>
      </c>
      <c r="D80" s="16">
        <f>(AVERAGE(M9,P9,S9)/AVERAGE(M25,P25,S25))*100</f>
        <v>4.3982519749954418</v>
      </c>
      <c r="E80" s="16">
        <f>(AVERAGE(M10,P10,S10)/AVERAGE(M25,P25,S25))*100</f>
        <v>0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4.3982519749954418</v>
      </c>
    </row>
    <row r="81" spans="1:22">
      <c r="B81" s="3">
        <v>15</v>
      </c>
      <c r="C81" s="16">
        <f>(AVERAGE(V8,Y8,AB8)/AVERAGE(V25,Y25,AB25))*100</f>
        <v>85.067116941891243</v>
      </c>
      <c r="D81" s="16">
        <f>(AVERAGE(V9,Y9,AB9)/AVERAGE(V25,Y25,AB25))*100</f>
        <v>14.932883058108754</v>
      </c>
      <c r="E81" s="16">
        <f>(AVERAGE(V10,Y10,AB10)/AVERAGE(V25,Y25,AB25))*100</f>
        <v>0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14.932883058108754</v>
      </c>
    </row>
    <row r="82" spans="1:22">
      <c r="B82" s="3">
        <v>30</v>
      </c>
      <c r="C82" s="16">
        <f>(AVERAGE(AE8,AH8,AK8)/AVERAGE(AE25,AH25,AK25))*100</f>
        <v>77.683404091141597</v>
      </c>
      <c r="D82" s="16">
        <f>(AVERAGE(AE9,AH9,AK9)/AVERAGE(AE25,AH25,AK25))*100</f>
        <v>22.3165959088584</v>
      </c>
      <c r="E82" s="16">
        <f>(AVERAGE(AE10,AH10,AK10)/AVERAGE(AE25,AH25,AK25))*100</f>
        <v>0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22.3165959088584</v>
      </c>
    </row>
    <row r="83" spans="1:22">
      <c r="B83" s="3">
        <v>60</v>
      </c>
      <c r="C83" s="16">
        <f>(AVERAGE(AN8,AQ8,AT8)/AVERAGE(AN25,AQ25,AT25))*100</f>
        <v>76.942670560604881</v>
      </c>
      <c r="D83" s="16">
        <f>(AVERAGE(AN9,AQ9,AT9)/AVERAGE(AN25,AQ25,AT25))*100</f>
        <v>23.05732943939514</v>
      </c>
      <c r="E83" s="16">
        <f>(AVERAGE(AN10,AQ10,AT10)/AVERAGE(AN25,AQ25,AT25))*100</f>
        <v>0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23.05732943939514</v>
      </c>
    </row>
    <row r="84" spans="1:22">
      <c r="B84" s="3">
        <v>120</v>
      </c>
      <c r="C84" s="3">
        <f>(AVERAGE(AW8,AZ8,BC8)/AVERAGE(AW25,AZ25,BC25))*100</f>
        <v>69.725520260072528</v>
      </c>
      <c r="D84" s="3">
        <f>(AVERAGE(AW9,AZ9,BC9)/AVERAGE(AW25,AZ25,BC25))*100</f>
        <v>30.274479739927461</v>
      </c>
      <c r="E84" s="3">
        <f>(AVERAGE(AW10,AZ10,BC10)/AVERAGE(AW25,AZ25,BC25))*100</f>
        <v>0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30.274479739927461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0.10074018292739846</v>
      </c>
      <c r="D87" s="3">
        <f>STDEV(((D9/D25)*100),((G9/G25)*100),((J9/J25)*100))</f>
        <v>0.10074018292739993</v>
      </c>
      <c r="E87" s="3">
        <f>STDEV(((D10/D25)*100),((G10/G25)*100),((J10/J25)*100))</f>
        <v>0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3.5896613940481168</v>
      </c>
      <c r="D88" s="3">
        <f>STDEV(((M9/M25)*100),((P9/P25)*100),((S9/S25)*100))</f>
        <v>3.5896613940481137</v>
      </c>
      <c r="E88" s="3">
        <f>STDEV(((M10/M25)*100),((P10/P25)*100),((S10/S25)*100))</f>
        <v>0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6.4894563432860295</v>
      </c>
      <c r="D89" s="3">
        <f>STDEV(((V9/V25)*100),((Y9/Y25)*100),((AB9/AB25)*100))</f>
        <v>6.4894563432860251</v>
      </c>
      <c r="E89" s="3">
        <f>STDEV(((V10/V25)*100),((Y10/Y25)*100),((AB10/AB25)*100))</f>
        <v>0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2.5322030509456686</v>
      </c>
      <c r="D90" s="3">
        <f>STDEV(((AE9/AE25)*100),((AH9/AH25)*100),((AK9/AK25)*100))</f>
        <v>2.5322030509456637</v>
      </c>
      <c r="E90" s="3">
        <f>STDEV(((AE10/AE25)*100),((AH10/AH25)*100),((AK10/AK25)*100))</f>
        <v>0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8.5990068015466097</v>
      </c>
      <c r="D91" s="3">
        <f>STDEV(((AN9/AN25)*100),((AQ9/AQ25)*100),((AT9/AT25)*100))</f>
        <v>8.5990068015466079</v>
      </c>
      <c r="E91" s="3">
        <f>STDEV(((AN10/AN25)*100),((AQ10/AQ25)*100),((AT10/AT25)*100))</f>
        <v>0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4.3990385227969648</v>
      </c>
      <c r="D92" s="3">
        <f>STDEV(((AW9/AW25)*100),((AZ9/AZ25)*100),((BC9/BC25)*100))</f>
        <v>4.3990385227969542</v>
      </c>
      <c r="E92" s="3">
        <f>STDEV(((AW10/AW25)*100),((AZ10/AZ25)*100),((BC10/BC25)*100))</f>
        <v>0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1.3935244467707235</v>
      </c>
      <c r="C95" s="3">
        <f>(AVERAGE(V25,Y25,AB25)/AVERAGE(D25,G25,J25))</f>
        <v>1.0139053796725839</v>
      </c>
      <c r="D95" s="3">
        <f>(AVERAGE(AE25,AH25,AK25)/AVERAGE(D25,G25,J25))</f>
        <v>1.3023437262128152</v>
      </c>
      <c r="E95" s="3">
        <f>(AVERAGE(AN25,AQ25,AT25)/AVERAGE(D25,G25,J25))</f>
        <v>1.0623043595334374</v>
      </c>
      <c r="F95" s="21">
        <f>AVERAGE(AW25,AZ25,BC25)/AVERAGE(D25,G25,J25)</f>
        <v>1.029022234714744</v>
      </c>
    </row>
    <row r="96" spans="1:22">
      <c r="A96" s="3" t="s">
        <v>4</v>
      </c>
      <c r="B96" s="3">
        <f>STDEV((M25/D25),(P25/G25),(S25/J25))</f>
        <v>0.7536081996784384</v>
      </c>
      <c r="C96" s="3">
        <f>STDEV((V25/D25),(Y25/G25),(AB25/J25))</f>
        <v>7.5333409760206679E-2</v>
      </c>
      <c r="D96" s="3">
        <f>STDEV((AE25/D25),(AH25/G25),(AK25/J25))</f>
        <v>0.33605873239364903</v>
      </c>
      <c r="E96" s="3">
        <f>STDEV((AN25/D25),(AQ25/G25),(AT25/J25))</f>
        <v>0.25892950690546179</v>
      </c>
      <c r="F96" s="3">
        <f>STDEV((AW25/D25),(AZ25/G25),(BC25/J25))</f>
        <v>0.1875082009578081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zoomScale="50" zoomScaleNormal="50" zoomScalePageLayoutView="50" workbookViewId="0">
      <pane ySplit="5" topLeftCell="A6" activePane="bottomLeft" state="frozen"/>
      <selection pane="bottomLeft" activeCell="N28" sqref="N28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4207.7020000000002</v>
      </c>
      <c r="C8">
        <v>0</v>
      </c>
      <c r="D8">
        <v>183.5949</v>
      </c>
      <c r="E8">
        <v>4819.335</v>
      </c>
      <c r="F8">
        <v>0</v>
      </c>
      <c r="G8">
        <v>0</v>
      </c>
      <c r="H8">
        <v>4057.0839999999998</v>
      </c>
      <c r="I8">
        <v>285.79700000000003</v>
      </c>
      <c r="J8">
        <v>0</v>
      </c>
      <c r="K8">
        <v>3559.7730000000001</v>
      </c>
      <c r="L8">
        <v>284.62490000000003</v>
      </c>
      <c r="M8">
        <v>402.43029999999999</v>
      </c>
      <c r="N8">
        <v>1921.152</v>
      </c>
      <c r="O8">
        <v>319.05279999999999</v>
      </c>
      <c r="P8">
        <v>187.6994</v>
      </c>
      <c r="Q8">
        <v>2474.5129999999999</v>
      </c>
      <c r="R8">
        <v>269.93400000000003</v>
      </c>
      <c r="S8">
        <v>0</v>
      </c>
      <c r="T8">
        <v>2815.3110000000001</v>
      </c>
      <c r="U8">
        <v>191.05019999999999</v>
      </c>
      <c r="V8">
        <v>233.62790000000001</v>
      </c>
      <c r="W8">
        <v>4498.08</v>
      </c>
      <c r="X8">
        <v>215.8519</v>
      </c>
      <c r="Y8">
        <v>190.38390000000001</v>
      </c>
      <c r="Z8">
        <v>4381.951</v>
      </c>
      <c r="AA8">
        <v>208.80289999999999</v>
      </c>
      <c r="AB8">
        <v>219.7852</v>
      </c>
      <c r="AC8">
        <v>4627.2539999999999</v>
      </c>
      <c r="AD8">
        <v>276.79230000000001</v>
      </c>
      <c r="AE8">
        <v>237.3706</v>
      </c>
      <c r="AF8">
        <v>3597.1689999999999</v>
      </c>
      <c r="AG8">
        <v>0</v>
      </c>
      <c r="AH8">
        <v>273.88749999999999</v>
      </c>
      <c r="AI8">
        <v>2951.1129999999998</v>
      </c>
      <c r="AJ8">
        <v>240.61369999999999</v>
      </c>
      <c r="AK8">
        <v>0</v>
      </c>
      <c r="AL8">
        <v>4171.4759999999997</v>
      </c>
      <c r="AM8">
        <v>282.95800000000003</v>
      </c>
      <c r="AN8">
        <v>0</v>
      </c>
      <c r="AO8">
        <v>2246.2950000000001</v>
      </c>
      <c r="AP8">
        <v>312.93729999999999</v>
      </c>
      <c r="AQ8">
        <v>0</v>
      </c>
      <c r="AR8">
        <v>5052.9539999999997</v>
      </c>
      <c r="AS8">
        <v>190.6225</v>
      </c>
      <c r="AT8">
        <v>300.57150000000001</v>
      </c>
      <c r="AU8">
        <v>3256.3879999999999</v>
      </c>
      <c r="AV8">
        <v>255.51499999999999</v>
      </c>
      <c r="AW8">
        <v>0</v>
      </c>
      <c r="AX8">
        <v>6661.3159999999998</v>
      </c>
      <c r="AY8">
        <v>0</v>
      </c>
      <c r="AZ8">
        <v>249.5797</v>
      </c>
      <c r="BA8">
        <v>4425.5110000000004</v>
      </c>
      <c r="BB8">
        <v>213.27289999999999</v>
      </c>
      <c r="BC8">
        <v>176.14269999999999</v>
      </c>
      <c r="BD8">
        <v>0</v>
      </c>
      <c r="BE8">
        <v>193.09559999999999</v>
      </c>
      <c r="BF8">
        <v>177.1891</v>
      </c>
      <c r="BG8">
        <v>192.0797</v>
      </c>
      <c r="BH8">
        <v>153.09639999999999</v>
      </c>
      <c r="BI8">
        <v>0</v>
      </c>
    </row>
    <row r="9" spans="1:61" s="6" customFormat="1">
      <c r="A9" s="7" t="s">
        <v>76</v>
      </c>
      <c r="B9">
        <v>4943.0420000000004</v>
      </c>
      <c r="C9">
        <v>0</v>
      </c>
      <c r="D9">
        <v>0</v>
      </c>
      <c r="E9">
        <v>1931.797</v>
      </c>
      <c r="F9">
        <v>0</v>
      </c>
      <c r="G9">
        <v>0</v>
      </c>
      <c r="H9">
        <v>2048.8449999999998</v>
      </c>
      <c r="I9">
        <v>0</v>
      </c>
      <c r="J9">
        <v>0</v>
      </c>
      <c r="K9">
        <v>698.79340000000002</v>
      </c>
      <c r="L9">
        <v>640.4171</v>
      </c>
      <c r="M9">
        <v>681.12620000000004</v>
      </c>
      <c r="N9">
        <v>429.12909999999999</v>
      </c>
      <c r="O9">
        <v>0</v>
      </c>
      <c r="P9">
        <v>0</v>
      </c>
      <c r="Q9">
        <v>300.27109999999999</v>
      </c>
      <c r="R9">
        <v>0</v>
      </c>
      <c r="S9">
        <v>228.86160000000001</v>
      </c>
      <c r="T9">
        <v>705.18679999999995</v>
      </c>
      <c r="U9">
        <v>0</v>
      </c>
      <c r="V9">
        <v>1010.732</v>
      </c>
      <c r="W9">
        <v>2062.4690000000001</v>
      </c>
      <c r="X9">
        <v>216.02879999999999</v>
      </c>
      <c r="Y9">
        <v>0</v>
      </c>
      <c r="Z9">
        <v>1762.4380000000001</v>
      </c>
      <c r="AA9">
        <v>0</v>
      </c>
      <c r="AB9">
        <v>0</v>
      </c>
      <c r="AC9">
        <v>1152.9670000000001</v>
      </c>
      <c r="AD9">
        <v>0</v>
      </c>
      <c r="AE9">
        <v>0</v>
      </c>
      <c r="AF9">
        <v>1828.3050000000001</v>
      </c>
      <c r="AG9">
        <v>0</v>
      </c>
      <c r="AH9">
        <v>0</v>
      </c>
      <c r="AI9">
        <v>1331.049</v>
      </c>
      <c r="AJ9">
        <v>0</v>
      </c>
      <c r="AK9">
        <v>0</v>
      </c>
      <c r="AL9">
        <v>1587.4960000000001</v>
      </c>
      <c r="AM9">
        <v>0</v>
      </c>
      <c r="AN9">
        <v>0</v>
      </c>
      <c r="AO9">
        <v>970.12919999999997</v>
      </c>
      <c r="AP9">
        <v>0</v>
      </c>
      <c r="AQ9">
        <v>0</v>
      </c>
      <c r="AR9">
        <v>2149.723</v>
      </c>
      <c r="AS9">
        <v>0</v>
      </c>
      <c r="AT9">
        <v>0</v>
      </c>
      <c r="AU9">
        <v>0</v>
      </c>
      <c r="AV9">
        <v>0</v>
      </c>
      <c r="AW9">
        <v>455.34120000000001</v>
      </c>
      <c r="AX9">
        <v>1517.7339999999999</v>
      </c>
      <c r="AY9">
        <v>0</v>
      </c>
      <c r="AZ9">
        <v>0</v>
      </c>
      <c r="BA9">
        <v>2246.1120000000001</v>
      </c>
      <c r="BB9">
        <v>0</v>
      </c>
      <c r="BC9">
        <v>0</v>
      </c>
      <c r="BD9">
        <v>0</v>
      </c>
      <c r="BE9">
        <v>0</v>
      </c>
      <c r="BF9">
        <v>150.96459999999999</v>
      </c>
      <c r="BG9">
        <v>0</v>
      </c>
      <c r="BH9">
        <v>0</v>
      </c>
      <c r="BI9">
        <v>0</v>
      </c>
    </row>
    <row r="10" spans="1:61" s="6" customFormat="1">
      <c r="A10" s="7" t="s">
        <v>77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>
        <v>0</v>
      </c>
      <c r="BE10">
        <v>505.08839999999998</v>
      </c>
      <c r="BF10">
        <v>0</v>
      </c>
      <c r="BG10">
        <v>0</v>
      </c>
      <c r="BH10">
        <v>0</v>
      </c>
      <c r="BI10">
        <v>0</v>
      </c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9150.7440000000006</v>
      </c>
      <c r="C25" s="23">
        <f t="shared" ref="C25:BC25" si="0">SUM(C8:C24)</f>
        <v>0</v>
      </c>
      <c r="D25" s="23">
        <f t="shared" si="0"/>
        <v>183.5949</v>
      </c>
      <c r="E25" s="23">
        <f t="shared" si="0"/>
        <v>6751.1319999999996</v>
      </c>
      <c r="F25" s="23">
        <f t="shared" si="0"/>
        <v>0</v>
      </c>
      <c r="G25" s="23">
        <f t="shared" si="0"/>
        <v>0</v>
      </c>
      <c r="H25" s="23">
        <f t="shared" si="0"/>
        <v>6105.9290000000001</v>
      </c>
      <c r="I25" s="23">
        <f t="shared" si="0"/>
        <v>285.79700000000003</v>
      </c>
      <c r="J25" s="23">
        <f t="shared" si="0"/>
        <v>0</v>
      </c>
      <c r="K25" s="23">
        <f t="shared" si="0"/>
        <v>4258.5663999999997</v>
      </c>
      <c r="L25" s="23">
        <f t="shared" si="0"/>
        <v>925.04200000000003</v>
      </c>
      <c r="M25" s="23">
        <f t="shared" si="0"/>
        <v>1083.5565000000001</v>
      </c>
      <c r="N25" s="23">
        <f t="shared" si="0"/>
        <v>2350.2811000000002</v>
      </c>
      <c r="O25" s="23">
        <f t="shared" si="0"/>
        <v>319.05279999999999</v>
      </c>
      <c r="P25" s="23">
        <f t="shared" si="0"/>
        <v>187.6994</v>
      </c>
      <c r="Q25" s="23">
        <f t="shared" si="0"/>
        <v>2774.7840999999999</v>
      </c>
      <c r="R25" s="23">
        <f t="shared" si="0"/>
        <v>269.93400000000003</v>
      </c>
      <c r="S25" s="23">
        <f t="shared" si="0"/>
        <v>228.86160000000001</v>
      </c>
      <c r="T25" s="23">
        <f t="shared" si="0"/>
        <v>3520.4978000000001</v>
      </c>
      <c r="U25" s="23">
        <f t="shared" si="0"/>
        <v>191.05019999999999</v>
      </c>
      <c r="V25" s="23">
        <f t="shared" si="0"/>
        <v>1244.3598999999999</v>
      </c>
      <c r="W25" s="23">
        <f t="shared" si="0"/>
        <v>6560.549</v>
      </c>
      <c r="X25" s="23">
        <f t="shared" si="0"/>
        <v>431.88069999999999</v>
      </c>
      <c r="Y25" s="23">
        <f t="shared" si="0"/>
        <v>190.38390000000001</v>
      </c>
      <c r="Z25" s="23">
        <f t="shared" si="0"/>
        <v>6144.3890000000001</v>
      </c>
      <c r="AA25" s="23">
        <f t="shared" si="0"/>
        <v>208.80289999999999</v>
      </c>
      <c r="AB25" s="23">
        <f t="shared" si="0"/>
        <v>219.7852</v>
      </c>
      <c r="AC25" s="23">
        <f t="shared" si="0"/>
        <v>5780.2209999999995</v>
      </c>
      <c r="AD25" s="23">
        <f t="shared" si="0"/>
        <v>276.79230000000001</v>
      </c>
      <c r="AE25" s="23">
        <f t="shared" si="0"/>
        <v>237.3706</v>
      </c>
      <c r="AF25" s="23">
        <f t="shared" si="0"/>
        <v>5425.4740000000002</v>
      </c>
      <c r="AG25" s="23">
        <f t="shared" si="0"/>
        <v>0</v>
      </c>
      <c r="AH25" s="23">
        <f t="shared" si="0"/>
        <v>273.88749999999999</v>
      </c>
      <c r="AI25" s="23">
        <f t="shared" si="0"/>
        <v>4282.1620000000003</v>
      </c>
      <c r="AJ25" s="23">
        <f t="shared" si="0"/>
        <v>240.61369999999999</v>
      </c>
      <c r="AK25" s="23">
        <f t="shared" si="0"/>
        <v>0</v>
      </c>
      <c r="AL25" s="23">
        <f t="shared" si="0"/>
        <v>5758.9719999999998</v>
      </c>
      <c r="AM25" s="23">
        <f t="shared" si="0"/>
        <v>282.95800000000003</v>
      </c>
      <c r="AN25" s="23">
        <f t="shared" si="0"/>
        <v>0</v>
      </c>
      <c r="AO25" s="23">
        <f t="shared" si="0"/>
        <v>3216.4241999999999</v>
      </c>
      <c r="AP25" s="23">
        <f t="shared" si="0"/>
        <v>312.93729999999999</v>
      </c>
      <c r="AQ25" s="23">
        <f t="shared" si="0"/>
        <v>0</v>
      </c>
      <c r="AR25" s="23">
        <f t="shared" si="0"/>
        <v>7202.6769999999997</v>
      </c>
      <c r="AS25" s="23">
        <f t="shared" si="0"/>
        <v>190.6225</v>
      </c>
      <c r="AT25" s="23">
        <f t="shared" si="0"/>
        <v>300.57150000000001</v>
      </c>
      <c r="AU25" s="23">
        <f t="shared" si="0"/>
        <v>3256.3879999999999</v>
      </c>
      <c r="AV25" s="23">
        <f t="shared" si="0"/>
        <v>255.51499999999999</v>
      </c>
      <c r="AW25" s="23">
        <f t="shared" si="0"/>
        <v>455.34120000000001</v>
      </c>
      <c r="AX25" s="23">
        <f t="shared" si="0"/>
        <v>8179.0499999999993</v>
      </c>
      <c r="AY25" s="23">
        <f t="shared" si="0"/>
        <v>0</v>
      </c>
      <c r="AZ25" s="23">
        <f t="shared" si="0"/>
        <v>249.5797</v>
      </c>
      <c r="BA25" s="23">
        <f t="shared" si="0"/>
        <v>6671.6230000000005</v>
      </c>
      <c r="BB25" s="23">
        <f t="shared" si="0"/>
        <v>213.27289999999999</v>
      </c>
      <c r="BC25" s="23">
        <f t="shared" si="0"/>
        <v>176.14269999999999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59.45218525882067</v>
      </c>
      <c r="D34" s="16">
        <f>(AVERAGE(B9,E9,H9)/AVERAGE(B25,E25,H25))*100</f>
        <v>40.547814741179316</v>
      </c>
      <c r="E34" s="16">
        <f>(AVERAGE(B10,E10,H10)/AVERAGE(B25,E25,H25))*100</f>
        <v>0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40.547814741179316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84.779948096001547</v>
      </c>
      <c r="D35" s="16">
        <f>(AVERAGE(K9,N9,Q9)/AVERAGE(K25,N25,Q25))*100</f>
        <v>15.220051903998447</v>
      </c>
      <c r="E35" s="16">
        <f>(AVERAGE($K10,$N10,$Q10)/AVERAGE(K25,N25,Q25))*100</f>
        <v>0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15.220051903998447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72.080295063630899</v>
      </c>
      <c r="D36" s="16">
        <f>(AVERAGE(T9,W9,Z9)/AVERAGE(T25,W25,Z25))*100</f>
        <v>27.919704936369111</v>
      </c>
      <c r="E36" s="16">
        <f>(AVERAGE(T10,W10,Z10)/AVERAGE(T25,W25,Z25))*100</f>
        <v>0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27.919704936369111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72.156761261419192</v>
      </c>
      <c r="D37" s="16">
        <f>(AVERAGE(AC9,AF9,AI9)/AVERAGE(AC25,AF25,AI25))*100</f>
        <v>27.843238738580812</v>
      </c>
      <c r="E37" s="16">
        <f>(AVERAGE(AC10,AF10,AI10)/AVERAGE(AC25,AF25,AI25))*100</f>
        <v>0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27.843238738580812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70.902911973472825</v>
      </c>
      <c r="D38" s="16">
        <f>(AVERAGE(AL9,AO9,AR9)/AVERAGE(AL25,AO25,AR25))*100</f>
        <v>29.097088026527167</v>
      </c>
      <c r="E38" s="16">
        <f>(AVERAGE(AL10,AO10,AR10)/AVERAGE(AL25,AO25,AR25))*100</f>
        <v>0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29.097088026527167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79.213379796975346</v>
      </c>
      <c r="D39" s="3">
        <f>(AVERAGE(AU9,AX9,BA9)/AVERAGE(AU25,AX25,BA25))*100</f>
        <v>20.786620203024668</v>
      </c>
      <c r="E39" s="3">
        <f>(AVERAGE(AU10,AX10,BA10)/AVERAGE(AU25,AX25,BA25))*100</f>
        <v>0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20.786620203024668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13.468968270447004</v>
      </c>
      <c r="D43" s="6">
        <f>STDEV(((B9/B25)*100),((E9/E25)*100),((H9/H25)*100))</f>
        <v>13.468968270447004</v>
      </c>
      <c r="E43" s="6">
        <f>STDEV(((B10/B25)*100),((E10/E25)*100),((H10/H25)*100))</f>
        <v>0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3.8720174586970404</v>
      </c>
      <c r="D44" s="6">
        <f>STDEV(((K9/K25)*100),((N9/N25)*100),((Q9/Q25)*100))</f>
        <v>3.8720174586970413</v>
      </c>
      <c r="E44" s="6">
        <f>STDEV(((K10/K25)*100),((N10/N25)*100),((Q10/Q25)*100))</f>
        <v>0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5.9520863476127657</v>
      </c>
      <c r="D45" s="6">
        <f>STDEV(((T9/T25)*100),((W9/W25)*100),((Z9/Z25)*100))</f>
        <v>5.9520863476127754</v>
      </c>
      <c r="E45" s="6">
        <f>STDEV(((T10/T25)*100),((W10/W25)*100),((Z10/Z25)*100))</f>
        <v>0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7.30271237341048</v>
      </c>
      <c r="D46" s="6">
        <f>STDEV(((AC9/AC25)*100),((AF9/AF25)*100),((AI9/AI25)*100))</f>
        <v>7.3027123734104649</v>
      </c>
      <c r="E46" s="6">
        <f>STDEV(((AC10/AC25)*100),((AF10/AF25)*100),((AI10/AI25)*100))</f>
        <v>0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1.4165875479741254</v>
      </c>
      <c r="D47" s="6">
        <f>STDEV(((AL9/AL25)*100),((AO9/AO25)*100),((AR9/AR25)*100))</f>
        <v>1.4165875479741348</v>
      </c>
      <c r="E47" s="6">
        <f>STDEV(((AL10/AL25)*100),((AO10/AO25)*100),((AR10/AR25)*100))</f>
        <v>0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16.862694215746853</v>
      </c>
      <c r="D48" s="6">
        <f>STDEV(((AU9/AU25)*100),((AX9/AX25)*100),((BA9/BA25)*100))</f>
        <v>16.862694215746856</v>
      </c>
      <c r="E48" s="6">
        <f>STDEV(((AU10/AU25)*100),((AX10/AX25)*100),((BA10/BA25)*100))</f>
        <v>0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0.42637744200296218</v>
      </c>
      <c r="C51" s="3">
        <f>(AVERAGE(T25,W25,Z25)/AVERAGE(B25,E25,H25))</f>
        <v>0.73725824997086253</v>
      </c>
      <c r="D51" s="3">
        <f>(AVERAGE(AC25,AF25,AI25)/AVERAGE(B25,E25,H25))</f>
        <v>0.70374383088181658</v>
      </c>
      <c r="E51" s="3">
        <f>(AVERAGE(AL25,AO25,AR25)/AVERAGE(B25,E25,H25))</f>
        <v>0.73510616801630135</v>
      </c>
      <c r="F51" s="3">
        <f>(AVERAGE(AU25,AX25,BA25)/AVERAGE(B25,E25,H25))</f>
        <v>0.82275633576360729</v>
      </c>
    </row>
    <row r="52" spans="1:22">
      <c r="A52" s="3" t="s">
        <v>4</v>
      </c>
      <c r="B52" s="3">
        <f>STDEV((K25/B25),(N25/E25),(Q25/H25))</f>
        <v>6.4766785534210655E-2</v>
      </c>
      <c r="C52" s="3">
        <f>STDEV((T25/B25),(W25/E25),(Z25/H25))</f>
        <v>0.3493265311599652</v>
      </c>
      <c r="D52" s="3">
        <f>STDEV((AC25/B25),(AF25/E25),(AI25/H25))</f>
        <v>8.6502207993748984E-2</v>
      </c>
      <c r="E52" s="3">
        <f>STDEV((AL25/B25),(AO25/E25),(AR25/H25))</f>
        <v>0.36983485065865573</v>
      </c>
      <c r="F52" s="3">
        <f>STDEV((AU25/B25),(AX25/E25),(BA25/H25))</f>
        <v>0.46352175711495269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100</v>
      </c>
      <c r="D57" s="16">
        <f>(AVERAGE(C9,F9,I9)/AVERAGE(C25,F25,I25))*100</f>
        <v>0</v>
      </c>
      <c r="E57" s="16">
        <f>(AVERAGE(C10,F10,I10)/AVERAGE(C25,F25,I25))*100</f>
        <v>0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0</v>
      </c>
    </row>
    <row r="58" spans="1:22">
      <c r="B58" s="3">
        <v>5</v>
      </c>
      <c r="C58" s="16">
        <f>(AVERAGE(L8,O8,R8)/AVERAGE(L25,O25,R25))*100</f>
        <v>57.701128274442326</v>
      </c>
      <c r="D58" s="16">
        <f>(AVERAGE(L9,O9,R9)/AVERAGE(L25,O25,R25))*100</f>
        <v>42.29887172555766</v>
      </c>
      <c r="E58" s="16">
        <f>(AVERAGE(L10,O10,R10)/AVERAGE(L25,O25,R25))*100</f>
        <v>0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42.29887172555766</v>
      </c>
    </row>
    <row r="59" spans="1:22">
      <c r="B59" s="3">
        <v>15</v>
      </c>
      <c r="C59" s="16">
        <f>(AVERAGE(U8,X8,AA8)/AVERAGE(U25,X25,AA25))*100</f>
        <v>74.026689789449478</v>
      </c>
      <c r="D59" s="16">
        <f>(AVERAGE(U9,X9,AA9)/AVERAGE(U25,X25,AA25))*100</f>
        <v>25.973310210550537</v>
      </c>
      <c r="E59" s="16">
        <f>(AVERAGE(U10,X10,AA10)/AVERAGE(U25,X25,AA25))*100</f>
        <v>0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25.973310210550537</v>
      </c>
    </row>
    <row r="60" spans="1:22">
      <c r="B60" s="3">
        <v>30</v>
      </c>
      <c r="C60" s="16">
        <f>(AVERAGE(AD8,AG8,AJ8)/AVERAGE(AD25,AG25,AJ25))*100</f>
        <v>100</v>
      </c>
      <c r="D60" s="16">
        <f>(AVERAGE(AD9,AG9,AJ9)/AVERAGE(AD25,AG25,AJ25))*100</f>
        <v>0</v>
      </c>
      <c r="E60" s="16">
        <f>(AVERAGE(AD10,AG10,AJ10)/AVERAGE(AD25,AG25,AJ25))*100</f>
        <v>0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0</v>
      </c>
    </row>
    <row r="61" spans="1:22">
      <c r="B61" s="3">
        <v>60</v>
      </c>
      <c r="C61" s="16">
        <f>(AVERAGE(AM8,AP8,AS8)/AVERAGE(AM25,AP25,AS25))*100</f>
        <v>100</v>
      </c>
      <c r="D61" s="16">
        <f>(AVERAGE(AM9,AP9,AS9)/AVERAGE(AM25,AP25,AS25))*100</f>
        <v>0</v>
      </c>
      <c r="E61" s="16">
        <f>(AVERAGE(AM10,AP10,AS10)/AVERAGE(AM25,AP25,AS25))*100</f>
        <v>0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0</v>
      </c>
    </row>
    <row r="62" spans="1:22">
      <c r="B62" s="3">
        <v>120</v>
      </c>
      <c r="C62" s="3">
        <f>(AVERAGE(AV8,AY8,BB8)/AVERAGE(AV25,AY25,BB25))*100</f>
        <v>100</v>
      </c>
      <c r="D62" s="3">
        <f>(AVERAGE(AV9,AY9,BB9)/AVERAGE(AV25,AY25,BB25))*100</f>
        <v>0</v>
      </c>
      <c r="E62" s="3">
        <f>(AVERAGE(AV10,AY10,BB10)/AVERAGE(AV25,AY25,BB25))*100</f>
        <v>0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0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 t="e">
        <f>STDEV(((C8/C25)*100),((F8/F25)*100),((I8/I25)*100))</f>
        <v>#DIV/0!</v>
      </c>
      <c r="D65" s="6" t="e">
        <f>STDEV(((C9/C25)*100),((F9/F25)*100),((I9/I25)*100))</f>
        <v>#DIV/0!</v>
      </c>
      <c r="E65" s="6" t="e">
        <f>STDEV(((C10/C25)*100),((F10/F25)*100),((I10/I25)*100))</f>
        <v>#DIV/0!</v>
      </c>
      <c r="F65" s="6" t="e">
        <f>STDEV(((C11/C25)*100),((F11/F25)*100),((I11/I25)*100))</f>
        <v>#DIV/0!</v>
      </c>
      <c r="G65" s="6" t="e">
        <f>STDEV(((C12/C25)*100),((F12/F25)*100),((I12/I25)*100))</f>
        <v>#DIV/0!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39.970615937291456</v>
      </c>
      <c r="D66" s="3">
        <f>STDEV(((L9/L25)*100),((O9/O25)*100),((R9/R25)*100))</f>
        <v>39.970615937291441</v>
      </c>
      <c r="E66" s="6">
        <f>STDEV(((L10/L25)*100),((O10/O25)*100),((R10/R25)*100))</f>
        <v>0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28.879337704303914</v>
      </c>
      <c r="D67" s="3">
        <f>STDEV(((U9/U25)*100),((X9/X25)*100),((AA9/AA25)*100))</f>
        <v>28.87933770430395</v>
      </c>
      <c r="E67" s="6">
        <f>STDEV(((U10/U25)*100),((X10/X25)*100),((AA10/AA25)*100))</f>
        <v>0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 t="e">
        <f>STDEV(((AD8/AD25)*100),((AG8/AG25)*100),((AJ8/AJ25)*100))</f>
        <v>#DIV/0!</v>
      </c>
      <c r="D68" s="3" t="e">
        <f>STDEV(((AD9/AD25)*100),((AG9/AG25)*100),((AJ9/AJ25)*100))</f>
        <v>#DIV/0!</v>
      </c>
      <c r="E68" s="6" t="e">
        <f>STDEV(((AD10/AD25)*100),((AG10/AG25)*100),((AJ10/AJ25)*100))</f>
        <v>#DIV/0!</v>
      </c>
      <c r="F68" s="6" t="e">
        <f>STDEV(((AD11/AD25)*100),((AG11/AG25)*100),((AJ11/AJ25)*100))</f>
        <v>#DIV/0!</v>
      </c>
      <c r="G68" s="6" t="e">
        <f>STDEV(((AD12/AD25)*100),((AG12/AG25)*100),((AJ12/AJ25)*100))</f>
        <v>#DIV/0!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0</v>
      </c>
      <c r="D69" s="3">
        <f>STDEV(((AM9/AM25)*100),((AP9/AP25)*100),((AS9/AS25)*100))</f>
        <v>0</v>
      </c>
      <c r="E69" s="6">
        <f>STDEV(((AM10/AM25)*100),((AP10/AP25)*100),((AS10/AS25)*100))</f>
        <v>0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 t="e">
        <f>STDEV(((AV8/AV25)*100),((AY8/AY25)*100),((BB8/BB25)*100))</f>
        <v>#DIV/0!</v>
      </c>
      <c r="D70" s="3" t="e">
        <f>STDEV(((AV9/AV25)*100),((AY9/AY25)*100),((BB9/BB25)*100))</f>
        <v>#DIV/0!</v>
      </c>
      <c r="E70" s="6" t="e">
        <f>STDEV(((AV10/AV25)*100),((AY10/AY25)*100),((BB10/BB25)*100))</f>
        <v>#DIV/0!</v>
      </c>
      <c r="F70" s="6" t="e">
        <f>STDEV(((AV11/AV25)*100),((AY11/AY25)*100),((BB11/BB25)*100))</f>
        <v>#DIV/0!</v>
      </c>
      <c r="G70" s="6" t="e">
        <f>STDEV(((AV12/AV25)*100),((AY12/AY25)*100),((BB12/BB25)*100))</f>
        <v>#DIV/0!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5.297567154308827</v>
      </c>
      <c r="C73" s="3">
        <f>(AVERAGE(U25,X25,AA25)/AVERAGE(C25,F25,I25))</f>
        <v>2.9102257896339006</v>
      </c>
      <c r="D73" s="3">
        <f>(AVERAGE(AD25,AG25,AJ25)/AVERAGE(C25,F25,I25))</f>
        <v>1.8103968901003156</v>
      </c>
      <c r="E73" s="21">
        <f>AVERAGE(AM25,AP25,AS25)/AVERAGE(C25,F25,I25)</f>
        <v>2.752015591486265</v>
      </c>
      <c r="F73" s="3">
        <f>(AVERAGE(AV25,AY25,BB25)/AVERAGE(C25,F25,I25))</f>
        <v>1.6402827881328352</v>
      </c>
    </row>
    <row r="74" spans="1:22">
      <c r="A74" s="3" t="s">
        <v>4</v>
      </c>
      <c r="B74" s="3" t="e">
        <f>STDEV((L25/C25),(O25/F25),(R25/I25))</f>
        <v>#DIV/0!</v>
      </c>
      <c r="C74" s="3" t="e">
        <f>STDEV((U25/C25),(X25/F25),(AA25/I25))</f>
        <v>#DIV/0!</v>
      </c>
      <c r="D74" s="3" t="e">
        <f>STDEV((AD25/C25),(AG25/F25),(AJ25/I25))</f>
        <v>#DIV/0!</v>
      </c>
      <c r="E74" s="3" t="e">
        <f>STDEV((AM25/C25),(AP25/F25),(AS25/I25))</f>
        <v>#DIV/0!</v>
      </c>
      <c r="F74" s="3" t="e">
        <f>STDEV((AV25/C25),(AY25/F25),(BB25/I25))</f>
        <v>#DIV/0!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100</v>
      </c>
      <c r="D79" s="16">
        <f>(AVERAGE(D9,G9,J9)/AVERAGE(D25,G25,J25))*100</f>
        <v>0</v>
      </c>
      <c r="E79" s="16">
        <f>(AVERAGE(D10,G10,J10)/AVERAGE(D25,G25,J25))*100</f>
        <v>0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0</v>
      </c>
    </row>
    <row r="80" spans="1:22">
      <c r="B80" s="3">
        <v>5</v>
      </c>
      <c r="C80" s="16">
        <f>(AVERAGE(M8,P8,S8)/AVERAGE(M25,P25,S25))*100</f>
        <v>39.33889845295451</v>
      </c>
      <c r="D80" s="16">
        <f>(AVERAGE(M9,P9,S9)/AVERAGE(M25,P25,S25))*100</f>
        <v>60.661101547045483</v>
      </c>
      <c r="E80" s="16">
        <f>(AVERAGE(M10,P10,S10)/AVERAGE(M25,P25,S25))*100</f>
        <v>0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60.661101547045483</v>
      </c>
    </row>
    <row r="81" spans="1:22">
      <c r="B81" s="3">
        <v>15</v>
      </c>
      <c r="C81" s="16">
        <f>(AVERAGE(V8,Y8,AB8)/AVERAGE(V25,Y25,AB25))*100</f>
        <v>38.911194666276629</v>
      </c>
      <c r="D81" s="16">
        <f>(AVERAGE(V9,Y9,AB9)/AVERAGE(V25,Y25,AB25))*100</f>
        <v>61.088805333723371</v>
      </c>
      <c r="E81" s="16">
        <f>(AVERAGE(V10,Y10,AB10)/AVERAGE(V25,Y25,AB25))*100</f>
        <v>0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61.088805333723371</v>
      </c>
    </row>
    <row r="82" spans="1:22">
      <c r="B82" s="3">
        <v>30</v>
      </c>
      <c r="C82" s="16">
        <f>(AVERAGE(AE8,AH8,AK8)/AVERAGE(AE25,AH25,AK25))*100</f>
        <v>100</v>
      </c>
      <c r="D82" s="16">
        <f>(AVERAGE(AE9,AH9,AK9)/AVERAGE(AE25,AH25,AK25))*100</f>
        <v>0</v>
      </c>
      <c r="E82" s="16">
        <f>(AVERAGE(AE10,AH10,AK10)/AVERAGE(AE25,AH25,AK25))*100</f>
        <v>0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0</v>
      </c>
    </row>
    <row r="83" spans="1:22">
      <c r="B83" s="3">
        <v>60</v>
      </c>
      <c r="C83" s="16">
        <f>(AVERAGE(AN8,AQ8,AT8)/AVERAGE(AN25,AQ25,AT25))*100</f>
        <v>100</v>
      </c>
      <c r="D83" s="16">
        <f>(AVERAGE(AN9,AQ9,AT9)/AVERAGE(AN25,AQ25,AT25))*100</f>
        <v>0</v>
      </c>
      <c r="E83" s="16">
        <f>(AVERAGE(AN10,AQ10,AT10)/AVERAGE(AN25,AQ25,AT25))*100</f>
        <v>0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0</v>
      </c>
    </row>
    <row r="84" spans="1:22">
      <c r="B84" s="3">
        <v>120</v>
      </c>
      <c r="C84" s="3">
        <f>(AVERAGE(AW8,AZ8,BC8)/AVERAGE(AW25,AZ25,BC25))*100</f>
        <v>48.31914517862274</v>
      </c>
      <c r="D84" s="3">
        <f>(AVERAGE(AW9,AZ9,BC9)/AVERAGE(AW25,AZ25,BC25))*100</f>
        <v>51.680854821377253</v>
      </c>
      <c r="E84" s="3">
        <f>(AVERAGE(AW10,AZ10,BC10)/AVERAGE(AW25,AZ25,BC25))*100</f>
        <v>0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51.680854821377253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 t="e">
        <f>STDEV(((D8/D25)*100),((G8/G25)*100),((J8/J25)*100))</f>
        <v>#DIV/0!</v>
      </c>
      <c r="D87" s="3" t="e">
        <f>STDEV(((D9/D25)*100),((G9/G25)*100),((J9/J25)*100))</f>
        <v>#DIV/0!</v>
      </c>
      <c r="E87" s="3" t="e">
        <f>STDEV(((D10/D25)*100),((G10/G25)*100),((J10/J25)*100))</f>
        <v>#DIV/0!</v>
      </c>
      <c r="F87" s="3" t="e">
        <f>STDEV(((D11/D25)*100),((G11/G25)*100),((J11/J25)*100))</f>
        <v>#DIV/0!</v>
      </c>
      <c r="G87" s="3" t="e">
        <f>STDEV(((D12/D25)*100),((G12/G25)*100),((J12/J25)*100))</f>
        <v>#DIV/0!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50.548279673477403</v>
      </c>
      <c r="D88" s="3">
        <f>STDEV(((M9/M25)*100),((P9/P25)*100),((S9/S25)*100))</f>
        <v>50.54827967347741</v>
      </c>
      <c r="E88" s="3">
        <f>STDEV(((M10/M25)*100),((P10/P25)*100),((S10/S25)*100))</f>
        <v>0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46.895306758002121</v>
      </c>
      <c r="D89" s="3">
        <f>STDEV(((V9/V25)*100),((Y9/Y25)*100),((AB9/AB25)*100))</f>
        <v>46.89530675800215</v>
      </c>
      <c r="E89" s="3">
        <f>STDEV(((V10/V25)*100),((Y10/Y25)*100),((AB10/AB25)*100))</f>
        <v>0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 t="e">
        <f>STDEV(((AE8/AE25)*100),((AH8/AH25)*100),((AK8/AK25)*100))</f>
        <v>#DIV/0!</v>
      </c>
      <c r="D90" s="3" t="e">
        <f>STDEV(((AE9/AE25)*100),((AH9/AH25)*100),((AK9/AK25)*100))</f>
        <v>#DIV/0!</v>
      </c>
      <c r="E90" s="3" t="e">
        <f>STDEV(((AE10/AE25)*100),((AH10/AH25)*100),((AK10/AK25)*100))</f>
        <v>#DIV/0!</v>
      </c>
      <c r="F90" s="3" t="e">
        <f>STDEV(((AE11/AE25)*100),((AH11/AH25)*100),((AK11/AK25)*100))</f>
        <v>#DIV/0!</v>
      </c>
      <c r="G90" s="3" t="e">
        <f>STDEV(((AE12/AE25)*100),((AH12/AH25)*100),((AK12/AK25)*100))</f>
        <v>#DIV/0!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 t="e">
        <f>STDEV(((AN8/AN25)*100),((AQ8/AQ25)*100),((AT8/AT25)*100))</f>
        <v>#DIV/0!</v>
      </c>
      <c r="D91" s="3" t="e">
        <f>STDEV(((AN9/AN25)*100),((AQ9/AQ25)*100),((AT9/AT25)*100))</f>
        <v>#DIV/0!</v>
      </c>
      <c r="E91" s="3" t="e">
        <f>STDEV(((AN10/AN25)*100),((AQ10/AQ25)*100),((AT10/AT25)*100))</f>
        <v>#DIV/0!</v>
      </c>
      <c r="F91" s="3" t="e">
        <f>STDEV(((AN11/AN25)*100),((AQ11/AQ25)*100),((AT11/AT25)*100))</f>
        <v>#DIV/0!</v>
      </c>
      <c r="G91" s="3" t="e">
        <f>STDEV(((AN12/AN25)*100),((AQ12/AQ25)*100),((AT12/AT25)*100))</f>
        <v>#DIV/0!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57.735026918962575</v>
      </c>
      <c r="D92" s="3">
        <f>STDEV(((AW9/AW25)*100),((AZ9/AZ25)*100),((BC9/BC25)*100))</f>
        <v>57.735026918962575</v>
      </c>
      <c r="E92" s="3">
        <f>STDEV(((AW10/AW25)*100),((AZ10/AZ25)*100),((BC10/BC25)*100))</f>
        <v>0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8.1708015854470908</v>
      </c>
      <c r="C95" s="3">
        <f>(AVERAGE(V25,Y25,AB25)/AVERAGE(D25,G25,J25))</f>
        <v>9.0118461896272724</v>
      </c>
      <c r="D95" s="3">
        <f>(AVERAGE(AE25,AH25,AK25)/AVERAGE(D25,G25,J25))</f>
        <v>2.7847075272788078</v>
      </c>
      <c r="E95" s="3">
        <f>(AVERAGE(AN25,AQ25,AT25)/AVERAGE(D25,G25,J25))</f>
        <v>1.6371451494567661</v>
      </c>
      <c r="F95" s="21">
        <f>AVERAGE(AW25,AZ25,BC25)/AVERAGE(D25,G25,J25)</f>
        <v>4.7989546550585018</v>
      </c>
    </row>
    <row r="96" spans="1:22">
      <c r="A96" s="3" t="s">
        <v>4</v>
      </c>
      <c r="B96" s="3" t="e">
        <f>STDEV((M25/D25),(P25/G25),(S25/J25))</f>
        <v>#DIV/0!</v>
      </c>
      <c r="C96" s="3" t="e">
        <f>STDEV((V25/D25),(Y25/G25),(AB25/J25))</f>
        <v>#DIV/0!</v>
      </c>
      <c r="D96" s="3" t="e">
        <f>STDEV((AE25/D25),(AH25/G25),(AK25/J25))</f>
        <v>#DIV/0!</v>
      </c>
      <c r="E96" s="3" t="e">
        <f>STDEV((AN25/D25),(AQ25/G25),(AT25/J25))</f>
        <v>#DIV/0!</v>
      </c>
      <c r="F96" s="3" t="e">
        <f>STDEV((AW25/D25),(AZ25/G25),(BC25/J25))</f>
        <v>#DIV/0!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topLeftCell="N1" zoomScale="50" zoomScaleNormal="50" zoomScalePageLayoutView="50" workbookViewId="0">
      <pane ySplit="5" topLeftCell="A6" activePane="bottomLeft" state="frozen"/>
      <selection pane="bottomLeft" activeCell="BD7" sqref="BD7:BI12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130836.6</v>
      </c>
      <c r="C8">
        <v>21017.81</v>
      </c>
      <c r="D8">
        <v>19239.88</v>
      </c>
      <c r="E8">
        <v>89021.27</v>
      </c>
      <c r="F8">
        <v>23906.02</v>
      </c>
      <c r="G8">
        <v>26594.77</v>
      </c>
      <c r="H8">
        <v>157875.9</v>
      </c>
      <c r="I8">
        <v>27444.11</v>
      </c>
      <c r="J8">
        <v>26987</v>
      </c>
      <c r="K8">
        <v>142691</v>
      </c>
      <c r="L8">
        <v>23005.89</v>
      </c>
      <c r="M8">
        <v>21767.200000000001</v>
      </c>
      <c r="N8">
        <v>96594.69</v>
      </c>
      <c r="O8">
        <v>21713.39</v>
      </c>
      <c r="P8">
        <v>18340.62</v>
      </c>
      <c r="Q8">
        <v>117374.9</v>
      </c>
      <c r="R8">
        <v>22634.02</v>
      </c>
      <c r="S8">
        <v>23839.91</v>
      </c>
      <c r="T8">
        <v>112070.39999999999</v>
      </c>
      <c r="U8">
        <v>16441.68</v>
      </c>
      <c r="V8">
        <v>16041.19</v>
      </c>
      <c r="W8">
        <v>132258.6</v>
      </c>
      <c r="X8">
        <v>14370.54</v>
      </c>
      <c r="Y8">
        <v>19141.98</v>
      </c>
      <c r="Z8">
        <v>92949.06</v>
      </c>
      <c r="AA8">
        <v>18894.849999999999</v>
      </c>
      <c r="AB8">
        <v>14471.63</v>
      </c>
      <c r="AC8">
        <v>70613.53</v>
      </c>
      <c r="AD8">
        <v>21068.07</v>
      </c>
      <c r="AE8">
        <v>16563.16</v>
      </c>
      <c r="AF8">
        <v>115563</v>
      </c>
      <c r="AG8">
        <v>23772.34</v>
      </c>
      <c r="AH8">
        <v>22678.28</v>
      </c>
      <c r="AI8">
        <v>115477.3</v>
      </c>
      <c r="AJ8">
        <v>21707.65</v>
      </c>
      <c r="AK8">
        <v>21208.81</v>
      </c>
      <c r="AL8">
        <v>92891.98</v>
      </c>
      <c r="AM8">
        <v>18862.849999999999</v>
      </c>
      <c r="AN8">
        <v>15232.26</v>
      </c>
      <c r="AO8">
        <v>180980.7</v>
      </c>
      <c r="AP8">
        <v>31758.06</v>
      </c>
      <c r="AQ8">
        <v>14816.16</v>
      </c>
      <c r="AR8">
        <v>106392.1</v>
      </c>
      <c r="AS8">
        <v>19084.009999999998</v>
      </c>
      <c r="AT8">
        <v>20065.07</v>
      </c>
      <c r="AU8">
        <v>67796.73</v>
      </c>
      <c r="AV8">
        <v>26604.31</v>
      </c>
      <c r="AW8">
        <v>19548.509999999998</v>
      </c>
      <c r="AX8">
        <v>165272.5</v>
      </c>
      <c r="AY8">
        <v>22698.51</v>
      </c>
      <c r="AZ8">
        <v>15001.36</v>
      </c>
      <c r="BA8">
        <v>164915.9</v>
      </c>
      <c r="BB8">
        <v>15701.15</v>
      </c>
      <c r="BC8">
        <v>13442.57</v>
      </c>
      <c r="BD8"/>
      <c r="BE8"/>
      <c r="BF8"/>
      <c r="BG8"/>
      <c r="BH8"/>
      <c r="BI8"/>
    </row>
    <row r="9" spans="1:61" s="6" customFormat="1">
      <c r="A9" s="7" t="s">
        <v>76</v>
      </c>
      <c r="B9">
        <v>0</v>
      </c>
      <c r="C9">
        <v>4212.05</v>
      </c>
      <c r="D9">
        <v>0</v>
      </c>
      <c r="E9">
        <v>35567.56</v>
      </c>
      <c r="F9">
        <v>4843.0110000000004</v>
      </c>
      <c r="G9">
        <v>0</v>
      </c>
      <c r="H9">
        <v>1149.991</v>
      </c>
      <c r="I9">
        <v>1265.585</v>
      </c>
      <c r="J9">
        <v>0</v>
      </c>
      <c r="K9">
        <v>3040.4639999999999</v>
      </c>
      <c r="L9">
        <v>559.62130000000002</v>
      </c>
      <c r="M9">
        <v>0</v>
      </c>
      <c r="N9">
        <v>2035.5530000000001</v>
      </c>
      <c r="O9">
        <v>563.49329999999998</v>
      </c>
      <c r="P9">
        <v>0</v>
      </c>
      <c r="Q9">
        <v>491.43610000000001</v>
      </c>
      <c r="R9">
        <v>459.02820000000003</v>
      </c>
      <c r="S9">
        <v>0</v>
      </c>
      <c r="T9">
        <v>557.90210000000002</v>
      </c>
      <c r="U9">
        <v>1123.905</v>
      </c>
      <c r="V9">
        <v>0</v>
      </c>
      <c r="W9">
        <v>1678.91</v>
      </c>
      <c r="X9">
        <v>3585.7260000000001</v>
      </c>
      <c r="Y9">
        <v>0</v>
      </c>
      <c r="Z9">
        <v>706.48519999999996</v>
      </c>
      <c r="AA9">
        <v>3645.558</v>
      </c>
      <c r="AB9">
        <v>0</v>
      </c>
      <c r="AC9">
        <v>4082.6419999999998</v>
      </c>
      <c r="AD9">
        <v>2731.2950000000001</v>
      </c>
      <c r="AE9">
        <v>0</v>
      </c>
      <c r="AF9">
        <v>1948.6579999999999</v>
      </c>
      <c r="AG9">
        <v>8530.7739999999994</v>
      </c>
      <c r="AH9">
        <v>0</v>
      </c>
      <c r="AI9">
        <v>1020.504</v>
      </c>
      <c r="AJ9">
        <v>6954.4660000000003</v>
      </c>
      <c r="AK9">
        <v>0</v>
      </c>
      <c r="AL9">
        <v>0</v>
      </c>
      <c r="AM9">
        <v>3927.0549999999998</v>
      </c>
      <c r="AN9">
        <v>0</v>
      </c>
      <c r="AO9">
        <v>652.82950000000005</v>
      </c>
      <c r="AP9">
        <v>4807.8530000000001</v>
      </c>
      <c r="AQ9">
        <v>0</v>
      </c>
      <c r="AR9">
        <v>739.38890000000004</v>
      </c>
      <c r="AS9">
        <v>7395.8220000000001</v>
      </c>
      <c r="AT9">
        <v>0</v>
      </c>
      <c r="AU9">
        <v>642.5566</v>
      </c>
      <c r="AV9">
        <v>6305.92</v>
      </c>
      <c r="AW9">
        <v>0</v>
      </c>
      <c r="AX9">
        <v>7654.3689999999997</v>
      </c>
      <c r="AY9">
        <v>2022.527</v>
      </c>
      <c r="AZ9">
        <v>0</v>
      </c>
      <c r="BA9">
        <v>6280.924</v>
      </c>
      <c r="BB9">
        <v>3419.08</v>
      </c>
      <c r="BC9">
        <v>771.65279999999996</v>
      </c>
      <c r="BD9"/>
      <c r="BE9"/>
      <c r="BF9"/>
      <c r="BG9"/>
      <c r="BH9"/>
      <c r="BI9"/>
    </row>
    <row r="10" spans="1:61" s="6" customFormat="1">
      <c r="A10" s="7" t="s">
        <v>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528.81100000000004</v>
      </c>
      <c r="L10">
        <v>0</v>
      </c>
      <c r="M10">
        <v>0</v>
      </c>
      <c r="N10">
        <v>2057.645</v>
      </c>
      <c r="O10">
        <v>0</v>
      </c>
      <c r="P10">
        <v>0</v>
      </c>
      <c r="Q10">
        <v>0</v>
      </c>
      <c r="R10">
        <v>0</v>
      </c>
      <c r="S10">
        <v>0</v>
      </c>
      <c r="T10">
        <v>2268.6469999999999</v>
      </c>
      <c r="U10">
        <v>0</v>
      </c>
      <c r="V10">
        <v>0</v>
      </c>
      <c r="W10">
        <v>1571.9549999999999</v>
      </c>
      <c r="X10">
        <v>0</v>
      </c>
      <c r="Y10">
        <v>0</v>
      </c>
      <c r="Z10">
        <v>1290.7760000000001</v>
      </c>
      <c r="AA10">
        <v>0</v>
      </c>
      <c r="AB10">
        <v>0</v>
      </c>
      <c r="AC10">
        <v>1025.1030000000001</v>
      </c>
      <c r="AD10">
        <v>0</v>
      </c>
      <c r="AE10">
        <v>0</v>
      </c>
      <c r="AF10">
        <v>835.70150000000001</v>
      </c>
      <c r="AG10">
        <v>588.37019999999995</v>
      </c>
      <c r="AH10">
        <v>0</v>
      </c>
      <c r="AI10">
        <v>0</v>
      </c>
      <c r="AJ10">
        <v>0</v>
      </c>
      <c r="AK10">
        <v>0</v>
      </c>
      <c r="AL10">
        <v>2872.0520000000001</v>
      </c>
      <c r="AM10">
        <v>0</v>
      </c>
      <c r="AN10">
        <v>0</v>
      </c>
      <c r="AO10">
        <v>2915.3110000000001</v>
      </c>
      <c r="AP10">
        <v>0</v>
      </c>
      <c r="AQ10">
        <v>0</v>
      </c>
      <c r="AR10">
        <v>4524.75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8943.7880000000005</v>
      </c>
      <c r="AY10">
        <v>0</v>
      </c>
      <c r="AZ10">
        <v>595.89020000000005</v>
      </c>
      <c r="BA10">
        <v>12968.68</v>
      </c>
      <c r="BB10">
        <v>0</v>
      </c>
      <c r="BC10">
        <v>0</v>
      </c>
      <c r="BD10"/>
      <c r="BE10"/>
      <c r="BF10"/>
      <c r="BG10"/>
      <c r="BH10"/>
      <c r="BI10"/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130836.6</v>
      </c>
      <c r="C25" s="23">
        <f t="shared" ref="C25:BC25" si="0">SUM(C8:C24)</f>
        <v>25229.86</v>
      </c>
      <c r="D25" s="23">
        <f t="shared" si="0"/>
        <v>19239.88</v>
      </c>
      <c r="E25" s="23">
        <f t="shared" si="0"/>
        <v>124588.83</v>
      </c>
      <c r="F25" s="23">
        <f t="shared" si="0"/>
        <v>28749.031000000003</v>
      </c>
      <c r="G25" s="23">
        <f t="shared" si="0"/>
        <v>26594.77</v>
      </c>
      <c r="H25" s="23">
        <f t="shared" si="0"/>
        <v>159025.891</v>
      </c>
      <c r="I25" s="23">
        <f t="shared" si="0"/>
        <v>28709.695</v>
      </c>
      <c r="J25" s="23">
        <f t="shared" si="0"/>
        <v>26987</v>
      </c>
      <c r="K25" s="23">
        <f t="shared" si="0"/>
        <v>146260.27499999999</v>
      </c>
      <c r="L25" s="23">
        <f t="shared" si="0"/>
        <v>23565.511299999998</v>
      </c>
      <c r="M25" s="23">
        <f t="shared" si="0"/>
        <v>21767.200000000001</v>
      </c>
      <c r="N25" s="23">
        <f t="shared" si="0"/>
        <v>100687.88800000001</v>
      </c>
      <c r="O25" s="23">
        <f t="shared" si="0"/>
        <v>22276.883299999998</v>
      </c>
      <c r="P25" s="23">
        <f t="shared" si="0"/>
        <v>18340.62</v>
      </c>
      <c r="Q25" s="23">
        <f t="shared" si="0"/>
        <v>117866.3361</v>
      </c>
      <c r="R25" s="23">
        <f t="shared" si="0"/>
        <v>23093.048200000001</v>
      </c>
      <c r="S25" s="23">
        <f t="shared" si="0"/>
        <v>23839.91</v>
      </c>
      <c r="T25" s="23">
        <f t="shared" si="0"/>
        <v>114896.9491</v>
      </c>
      <c r="U25" s="23">
        <f t="shared" si="0"/>
        <v>17565.584999999999</v>
      </c>
      <c r="V25" s="23">
        <f t="shared" si="0"/>
        <v>16041.19</v>
      </c>
      <c r="W25" s="23">
        <f t="shared" si="0"/>
        <v>135509.465</v>
      </c>
      <c r="X25" s="23">
        <f t="shared" si="0"/>
        <v>17956.266</v>
      </c>
      <c r="Y25" s="23">
        <f t="shared" si="0"/>
        <v>19141.98</v>
      </c>
      <c r="Z25" s="23">
        <f t="shared" si="0"/>
        <v>94946.321199999991</v>
      </c>
      <c r="AA25" s="23">
        <f t="shared" si="0"/>
        <v>22540.407999999999</v>
      </c>
      <c r="AB25" s="23">
        <f t="shared" si="0"/>
        <v>14471.63</v>
      </c>
      <c r="AC25" s="23">
        <f t="shared" si="0"/>
        <v>75721.274999999994</v>
      </c>
      <c r="AD25" s="23">
        <f t="shared" si="0"/>
        <v>23799.364999999998</v>
      </c>
      <c r="AE25" s="23">
        <f t="shared" si="0"/>
        <v>16563.16</v>
      </c>
      <c r="AF25" s="23">
        <f t="shared" si="0"/>
        <v>118347.35949999999</v>
      </c>
      <c r="AG25" s="23">
        <f t="shared" si="0"/>
        <v>32891.484199999999</v>
      </c>
      <c r="AH25" s="23">
        <f t="shared" si="0"/>
        <v>22678.28</v>
      </c>
      <c r="AI25" s="23">
        <f t="shared" si="0"/>
        <v>116497.804</v>
      </c>
      <c r="AJ25" s="23">
        <f t="shared" si="0"/>
        <v>28662.116000000002</v>
      </c>
      <c r="AK25" s="23">
        <f t="shared" si="0"/>
        <v>21208.81</v>
      </c>
      <c r="AL25" s="23">
        <f t="shared" si="0"/>
        <v>95764.031999999992</v>
      </c>
      <c r="AM25" s="23">
        <f t="shared" si="0"/>
        <v>22789.904999999999</v>
      </c>
      <c r="AN25" s="23">
        <f t="shared" si="0"/>
        <v>15232.26</v>
      </c>
      <c r="AO25" s="23">
        <f t="shared" si="0"/>
        <v>184548.84049999999</v>
      </c>
      <c r="AP25" s="23">
        <f t="shared" si="0"/>
        <v>36565.913</v>
      </c>
      <c r="AQ25" s="23">
        <f t="shared" si="0"/>
        <v>14816.16</v>
      </c>
      <c r="AR25" s="23">
        <f t="shared" si="0"/>
        <v>111656.23890000001</v>
      </c>
      <c r="AS25" s="23">
        <f t="shared" si="0"/>
        <v>26479.831999999999</v>
      </c>
      <c r="AT25" s="23">
        <f t="shared" si="0"/>
        <v>20065.07</v>
      </c>
      <c r="AU25" s="23">
        <f t="shared" si="0"/>
        <v>68439.286599999992</v>
      </c>
      <c r="AV25" s="23">
        <f t="shared" si="0"/>
        <v>32910.230000000003</v>
      </c>
      <c r="AW25" s="23">
        <f t="shared" si="0"/>
        <v>19548.509999999998</v>
      </c>
      <c r="AX25" s="23">
        <f t="shared" si="0"/>
        <v>181870.65700000001</v>
      </c>
      <c r="AY25" s="23">
        <f t="shared" si="0"/>
        <v>24721.036999999997</v>
      </c>
      <c r="AZ25" s="23">
        <f t="shared" si="0"/>
        <v>15597.2502</v>
      </c>
      <c r="BA25" s="23">
        <f t="shared" si="0"/>
        <v>184165.50399999999</v>
      </c>
      <c r="BB25" s="23">
        <f t="shared" si="0"/>
        <v>19120.23</v>
      </c>
      <c r="BC25" s="23">
        <f t="shared" si="0"/>
        <v>14214.2228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91.14068428798663</v>
      </c>
      <c r="D34" s="16">
        <f>(AVERAGE(B9,E9,H9)/AVERAGE(B25,E25,H25))*100</f>
        <v>8.8593157120133768</v>
      </c>
      <c r="E34" s="16">
        <f>(AVERAGE(B10,E10,H10)/AVERAGE(B25,E25,H25))*100</f>
        <v>0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8.8593157120133768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97.764916383500164</v>
      </c>
      <c r="D35" s="16">
        <f>(AVERAGE(K9,N9,Q9)/AVERAGE(K25,N25,Q25))*100</f>
        <v>1.5261052161399686</v>
      </c>
      <c r="E35" s="16">
        <f>(AVERAGE($K10,$N10,$Q10)/AVERAGE(K25,N25,Q25))*100</f>
        <v>0.7089784003598556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2.235083616499824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97.661904923675877</v>
      </c>
      <c r="D36" s="16">
        <f>(AVERAGE(T9,W9,Z9)/AVERAGE(T25,W25,Z25))*100</f>
        <v>0.85225828526976199</v>
      </c>
      <c r="E36" s="16">
        <f>(AVERAGE(T10,W10,Z10)/AVERAGE(T25,W25,Z25))*100</f>
        <v>1.4858367910543664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2.3380950763241284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97.130208742758285</v>
      </c>
      <c r="D37" s="16">
        <f>(AVERAGE(AC9,AF9,AI9)/AVERAGE(AC25,AF25,AI25))*100</f>
        <v>2.2706265474335856</v>
      </c>
      <c r="E37" s="16">
        <f>(AVERAGE(AC10,AF10,AI10)/AVERAGE(AC25,AF25,AI25))*100</f>
        <v>0.59916470980813985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2.8697912572417255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97.01396588159831</v>
      </c>
      <c r="D38" s="16">
        <f>(AVERAGE(AL9,AO9,AR9)/AVERAGE(AL25,AO25,AR25))*100</f>
        <v>0.35518574283248999</v>
      </c>
      <c r="E38" s="16">
        <f>(AVERAGE(AL10,AO10,AR10)/AVERAGE(AL25,AO25,AR25))*100</f>
        <v>2.6308483755692191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2.986034118401709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91.60129351346113</v>
      </c>
      <c r="D39" s="3">
        <f>(AVERAGE(AU9,AX9,BA9)/AVERAGE(AU25,AX25,BA25))*100</f>
        <v>3.3552758114472572</v>
      </c>
      <c r="E39" s="3">
        <f>(AVERAGE(AU10,AX10,BA10)/AVERAGE(AU25,AX25,BA25))*100</f>
        <v>5.0434306750916162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8.3987064865388739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16.277429836469551</v>
      </c>
      <c r="D43" s="6">
        <f>STDEV(((B9/B25)*100),((E9/E25)*100),((H9/H25)*100))</f>
        <v>16.277429836469601</v>
      </c>
      <c r="E43" s="6">
        <f>STDEV(((B10/B25)*100),((E10/E25)*100),((H10/H25)*100))</f>
        <v>0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1.8277695334197099</v>
      </c>
      <c r="D44" s="6">
        <f>STDEV(((K9/K25)*100),((N9/N25)*100),((Q9/Q25)*100))</f>
        <v>0.943408453520444</v>
      </c>
      <c r="E44" s="6">
        <f>STDEV(((K10/K25)*100),((N10/N25)*100),((Q10/Q25)*100))</f>
        <v>1.0905812776270567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0.19065784942991904</v>
      </c>
      <c r="D45" s="6">
        <f>STDEV(((T9/T25)*100),((W9/W25)*100),((Z9/Z25)*100))</f>
        <v>0.38282605066677899</v>
      </c>
      <c r="E45" s="6">
        <f>STDEV(((T10/T25)*100),((W10/W25)*100),((Z10/Z25)*100))</f>
        <v>0.42453925182713376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3.0530765830311433</v>
      </c>
      <c r="D46" s="6">
        <f>STDEV(((AC9/AC25)*100),((AF9/AF25)*100),((AI9/AI25)*100))</f>
        <v>2.415611266800763</v>
      </c>
      <c r="E46" s="6">
        <f>STDEV(((AC10/AC25)*100),((AF10/AF25)*100),((AI10/AI25)*100))</f>
        <v>0.67710296169845174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1.4031740867236171</v>
      </c>
      <c r="D47" s="6">
        <f>STDEV(((AL9/AL25)*100),((AO9/AO25)*100),((AR9/AR25)*100))</f>
        <v>0.33135855472739928</v>
      </c>
      <c r="E47" s="6">
        <f>STDEV(((AL10/AL25)*100),((AO10/AO25)*100),((AR10/AR25)*100))</f>
        <v>1.2408572234783077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5.1526559475520148</v>
      </c>
      <c r="D48" s="6">
        <f>STDEV(((AU9/AU25)*100),((AX9/AX25)*100),((BA9/BA25)*100))</f>
        <v>1.7047818037265103</v>
      </c>
      <c r="E48" s="6">
        <f>STDEV(((AU10/AU25)*100),((AX10/AX25)*100),((BA10/BA25)*100))</f>
        <v>3.6120965961326648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0.88023485658041856</v>
      </c>
      <c r="C51" s="3">
        <f>(AVERAGE(T25,W25,Z25)/AVERAGE(B25,E25,H25))</f>
        <v>0.83327695630628718</v>
      </c>
      <c r="D51" s="3">
        <f>(AVERAGE(AC25,AF25,AI25)/AVERAGE(B25,E25,H25))</f>
        <v>0.74934358455091032</v>
      </c>
      <c r="E51" s="3">
        <f>(AVERAGE(AL25,AO25,AR25)/AVERAGE(B25,E25,H25))</f>
        <v>0.94575428171937226</v>
      </c>
      <c r="F51" s="3">
        <f>(AVERAGE(AU25,AX25,BA25)/AVERAGE(B25,E25,H25))</f>
        <v>1.0483147853207107</v>
      </c>
    </row>
    <row r="52" spans="1:22">
      <c r="A52" s="3" t="s">
        <v>4</v>
      </c>
      <c r="B52" s="3">
        <f>STDEV((K25/B25),(N25/E25),(Q25/H25))</f>
        <v>0.20096621774181522</v>
      </c>
      <c r="C52" s="3">
        <f>STDEV((T25/B25),(W25/E25),(Z25/H25))</f>
        <v>0.24617219022691519</v>
      </c>
      <c r="D52" s="3">
        <f>STDEV((AC25/B25),(AF25/E25),(AI25/H25))</f>
        <v>0.18648163788545905</v>
      </c>
      <c r="E52" s="3">
        <f>STDEV((AL25/B25),(AO25/E25),(AR25/H25))</f>
        <v>0.44148122506874776</v>
      </c>
      <c r="F52" s="3">
        <f>STDEV((AU25/B25),(AX25/E25),(BA25/H25))</f>
        <v>0.47812047362022991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87.518657048991017</v>
      </c>
      <c r="D57" s="16">
        <f>(AVERAGE(C9,F9,I9)/AVERAGE(C25,F25,I25))*100</f>
        <v>12.481342951008982</v>
      </c>
      <c r="E57" s="16">
        <f>(AVERAGE(C10,F10,I10)/AVERAGE(C25,F25,I25))*100</f>
        <v>0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12.481342951008982</v>
      </c>
    </row>
    <row r="58" spans="1:22">
      <c r="B58" s="3">
        <v>5</v>
      </c>
      <c r="C58" s="16">
        <f>(AVERAGE(L8,O8,R8)/AVERAGE(L25,O25,R25))*100</f>
        <v>97.70489209071998</v>
      </c>
      <c r="D58" s="16">
        <f>(AVERAGE(L9,O9,R9)/AVERAGE(L25,O25,R25))*100</f>
        <v>2.2951079092800133</v>
      </c>
      <c r="E58" s="16">
        <f>(AVERAGE(L10,O10,R10)/AVERAGE(L25,O25,R25))*100</f>
        <v>0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2.2951079092800133</v>
      </c>
    </row>
    <row r="59" spans="1:22">
      <c r="B59" s="3">
        <v>15</v>
      </c>
      <c r="C59" s="16">
        <f>(AVERAGE(U8,X8,AA8)/AVERAGE(U25,X25,AA25))*100</f>
        <v>85.609948452057324</v>
      </c>
      <c r="D59" s="16">
        <f>(AVERAGE(U9,X9,AA9)/AVERAGE(U25,X25,AA25))*100</f>
        <v>14.390051547942702</v>
      </c>
      <c r="E59" s="16">
        <f>(AVERAGE(U10,X10,AA10)/AVERAGE(U25,X25,AA25))*100</f>
        <v>0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14.390051547942702</v>
      </c>
    </row>
    <row r="60" spans="1:22">
      <c r="B60" s="3">
        <v>30</v>
      </c>
      <c r="C60" s="16">
        <f>(AVERAGE(AD8,AG8,AJ8)/AVERAGE(AD25,AG25,AJ25))*100</f>
        <v>77.96807040512752</v>
      </c>
      <c r="D60" s="16">
        <f>(AVERAGE(AD9,AG9,AJ9)/AVERAGE(AD25,AG25,AJ25))*100</f>
        <v>21.342591856433828</v>
      </c>
      <c r="E60" s="16">
        <f>(AVERAGE(AD10,AG10,AJ10)/AVERAGE(AD25,AG25,AJ25))*100</f>
        <v>0.68933773843864055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22.031929594872469</v>
      </c>
    </row>
    <row r="61" spans="1:22">
      <c r="B61" s="3">
        <v>60</v>
      </c>
      <c r="C61" s="16">
        <f>(AVERAGE(AM8,AP8,AS8)/AVERAGE(AM25,AP25,AS25))*100</f>
        <v>81.207423721961675</v>
      </c>
      <c r="D61" s="16">
        <f>(AVERAGE(AM9,AP9,AS9)/AVERAGE(AM25,AP25,AS25))*100</f>
        <v>18.792576278038322</v>
      </c>
      <c r="E61" s="16">
        <f>(AVERAGE(AM10,AP10,AS10)/AVERAGE(AM25,AP25,AS25))*100</f>
        <v>0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18.792576278038322</v>
      </c>
    </row>
    <row r="62" spans="1:22">
      <c r="B62" s="3">
        <v>120</v>
      </c>
      <c r="C62" s="3">
        <f>(AVERAGE(AV8,AY8,BB8)/AVERAGE(AV25,AY25,BB25))*100</f>
        <v>84.694074436098617</v>
      </c>
      <c r="D62" s="3">
        <f>(AVERAGE(AV9,AY9,BB9)/AVERAGE(AV25,AY25,BB25))*100</f>
        <v>15.305925563901379</v>
      </c>
      <c r="E62" s="3">
        <f>(AVERAGE(AV10,AY10,BB10)/AVERAGE(AV25,AY25,BB25))*100</f>
        <v>0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15.305925563901379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7.1376317681099835</v>
      </c>
      <c r="D65" s="6">
        <f>STDEV(((C9/C25)*100),((F9/F25)*100),((I9/I25)*100))</f>
        <v>7.1376317681099755</v>
      </c>
      <c r="E65" s="6">
        <f>STDEV(((C10/C25)*100),((F10/F25)*100),((I10/I25)*100))</f>
        <v>0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0.27905688885246765</v>
      </c>
      <c r="D66" s="3">
        <f>STDEV(((L9/L25)*100),((O9/O25)*100),((R9/R25)*100))</f>
        <v>0.27905688885247121</v>
      </c>
      <c r="E66" s="6">
        <f>STDEV(((L10/L25)*100),((O10/O25)*100),((R10/R25)*100))</f>
        <v>0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7.0015404636256289</v>
      </c>
      <c r="D67" s="3">
        <f>STDEV(((U9/U25)*100),((X9/X25)*100),((AA9/AA25)*100))</f>
        <v>7.0015404636256315</v>
      </c>
      <c r="E67" s="6">
        <f>STDEV(((U10/U25)*100),((X10/X25)*100),((AA10/AA25)*100))</f>
        <v>0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8.558742670275068</v>
      </c>
      <c r="D68" s="3">
        <f>STDEV(((AD9/AD25)*100),((AG9/AG25)*100),((AJ9/AJ25)*100))</f>
        <v>7.9098789792089175</v>
      </c>
      <c r="E68" s="6">
        <f>STDEV(((AD10/AD25)*100),((AG10/AG25)*100),((AJ10/AJ25)*100))</f>
        <v>1.0327770291167158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7.6335161421999214</v>
      </c>
      <c r="D69" s="3">
        <f>STDEV(((AM9/AM25)*100),((AP9/AP25)*100),((AS9/AS25)*100))</f>
        <v>7.6335161421999072</v>
      </c>
      <c r="E69" s="6">
        <f>STDEV(((AM10/AM25)*100),((AP10/AP25)*100),((AS10/AS25)*100))</f>
        <v>0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6.0040048119082527</v>
      </c>
      <c r="D70" s="3">
        <f>STDEV(((AV9/AV25)*100),((AY9/AY25)*100),((BB9/BB25)*100))</f>
        <v>6.0040048119082456</v>
      </c>
      <c r="E70" s="6">
        <f>STDEV(((AV10/AV25)*100),((AY10/AY25)*100),((BB10/BB25)*100))</f>
        <v>0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0.83367543375333564</v>
      </c>
      <c r="C73" s="3">
        <f>(AVERAGE(U25,X25,AA25)/AVERAGE(C25,F25,I25))</f>
        <v>0.7021798510377234</v>
      </c>
      <c r="D73" s="3">
        <f>(AVERAGE(AD25,AG25,AJ25)/AVERAGE(C25,F25,I25))</f>
        <v>1.0322218498209654</v>
      </c>
      <c r="E73" s="21">
        <f>AVERAGE(AM25,AP25,AS25)/AVERAGE(C25,F25,I25)</f>
        <v>1.0380592310527597</v>
      </c>
      <c r="F73" s="3">
        <f>(AVERAGE(AV25,AY25,BB25)/AVERAGE(C25,F25,I25))</f>
        <v>0.9281994131572161</v>
      </c>
    </row>
    <row r="74" spans="1:22">
      <c r="A74" s="3" t="s">
        <v>4</v>
      </c>
      <c r="B74" s="3">
        <f>STDEV((L25/C25),(O25/F25),(R25/I25))</f>
        <v>8.4670879560461002E-2</v>
      </c>
      <c r="C74" s="3">
        <f>STDEV((U25/C25),(X25/F25),(AA25/I25))</f>
        <v>8.0418472057231058E-2</v>
      </c>
      <c r="D74" s="3">
        <f>STDEV((AD25/C25),(AG25/F25),(AJ25/I25))</f>
        <v>0.10375286730494604</v>
      </c>
      <c r="E74" s="3">
        <f>STDEV((AM25/C25),(AP25/F25),(AS25/I25))</f>
        <v>0.20753909782859858</v>
      </c>
      <c r="F74" s="3">
        <f>STDEV((AV25/C25),(AY25/F25),(BB25/I25))</f>
        <v>0.32731116769846985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100</v>
      </c>
      <c r="D79" s="16">
        <f>(AVERAGE(D9,G9,J9)/AVERAGE(D25,G25,J25))*100</f>
        <v>0</v>
      </c>
      <c r="E79" s="16">
        <f>(AVERAGE(D10,G10,J10)/AVERAGE(D25,G25,J25))*100</f>
        <v>0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0</v>
      </c>
    </row>
    <row r="80" spans="1:22">
      <c r="B80" s="3">
        <v>5</v>
      </c>
      <c r="C80" s="16">
        <f>(AVERAGE(M8,P8,S8)/AVERAGE(M25,P25,S25))*100</f>
        <v>100</v>
      </c>
      <c r="D80" s="16">
        <f>(AVERAGE(M9,P9,S9)/AVERAGE(M25,P25,S25))*100</f>
        <v>0</v>
      </c>
      <c r="E80" s="16">
        <f>(AVERAGE(M10,P10,S10)/AVERAGE(M25,P25,S25))*100</f>
        <v>0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0</v>
      </c>
    </row>
    <row r="81" spans="1:22">
      <c r="B81" s="3">
        <v>15</v>
      </c>
      <c r="C81" s="16">
        <f>(AVERAGE(V8,Y8,AB8)/AVERAGE(V25,Y25,AB25))*100</f>
        <v>100</v>
      </c>
      <c r="D81" s="16">
        <f>(AVERAGE(V9,Y9,AB9)/AVERAGE(V25,Y25,AB25))*100</f>
        <v>0</v>
      </c>
      <c r="E81" s="16">
        <f>(AVERAGE(V10,Y10,AB10)/AVERAGE(V25,Y25,AB25))*100</f>
        <v>0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0</v>
      </c>
    </row>
    <row r="82" spans="1:22">
      <c r="B82" s="3">
        <v>30</v>
      </c>
      <c r="C82" s="16">
        <f>(AVERAGE(AE8,AH8,AK8)/AVERAGE(AE25,AH25,AK25))*100</f>
        <v>100</v>
      </c>
      <c r="D82" s="16">
        <f>(AVERAGE(AE9,AH9,AK9)/AVERAGE(AE25,AH25,AK25))*100</f>
        <v>0</v>
      </c>
      <c r="E82" s="16">
        <f>(AVERAGE(AE10,AH10,AK10)/AVERAGE(AE25,AH25,AK25))*100</f>
        <v>0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0</v>
      </c>
    </row>
    <row r="83" spans="1:22">
      <c r="B83" s="3">
        <v>60</v>
      </c>
      <c r="C83" s="16">
        <f>(AVERAGE(AN8,AQ8,AT8)/AVERAGE(AN25,AQ25,AT25))*100</f>
        <v>100</v>
      </c>
      <c r="D83" s="16">
        <f>(AVERAGE(AN9,AQ9,AT9)/AVERAGE(AN25,AQ25,AT25))*100</f>
        <v>0</v>
      </c>
      <c r="E83" s="16">
        <f>(AVERAGE(AN10,AQ10,AT10)/AVERAGE(AN25,AQ25,AT25))*100</f>
        <v>0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0</v>
      </c>
    </row>
    <row r="84" spans="1:22">
      <c r="B84" s="3">
        <v>120</v>
      </c>
      <c r="C84" s="3">
        <f>(AVERAGE(AW8,AZ8,BC8)/AVERAGE(AW25,AZ25,BC25))*100</f>
        <v>97.229450018246567</v>
      </c>
      <c r="D84" s="3">
        <f>(AVERAGE(AW9,AZ9,BC9)/AVERAGE(AW25,AZ25,BC25))*100</f>
        <v>1.5633165838002825</v>
      </c>
      <c r="E84" s="3">
        <f>(AVERAGE(AW10,AZ10,BC10)/AVERAGE(AW25,AZ25,BC25))*100</f>
        <v>1.2072333979531562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2.7705499817534385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0</v>
      </c>
      <c r="D87" s="3">
        <f>STDEV(((D9/D25)*100),((G9/G25)*100),((J9/J25)*100))</f>
        <v>0</v>
      </c>
      <c r="E87" s="3">
        <f>STDEV(((D10/D25)*100),((G10/G25)*100),((J10/J25)*100))</f>
        <v>0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0</v>
      </c>
      <c r="D88" s="3">
        <f>STDEV(((M9/M25)*100),((P9/P25)*100),((S9/S25)*100))</f>
        <v>0</v>
      </c>
      <c r="E88" s="3">
        <f>STDEV(((M10/M25)*100),((P10/P25)*100),((S10/S25)*100))</f>
        <v>0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0</v>
      </c>
      <c r="D89" s="3">
        <f>STDEV(((V9/V25)*100),((Y9/Y25)*100),((AB9/AB25)*100))</f>
        <v>0</v>
      </c>
      <c r="E89" s="3">
        <f>STDEV(((V10/V25)*100),((Y10/Y25)*100),((AB10/AB25)*100))</f>
        <v>0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0</v>
      </c>
      <c r="D90" s="3">
        <f>STDEV(((AE9/AE25)*100),((AH9/AH25)*100),((AK9/AK25)*100))</f>
        <v>0</v>
      </c>
      <c r="E90" s="3">
        <f>STDEV(((AE10/AE25)*100),((AH10/AH25)*100),((AK10/AK25)*100))</f>
        <v>0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0</v>
      </c>
      <c r="D91" s="3">
        <f>STDEV(((AN9/AN25)*100),((AQ9/AQ25)*100),((AT9/AT25)*100))</f>
        <v>0</v>
      </c>
      <c r="E91" s="3">
        <f>STDEV(((AN10/AN25)*100),((AQ10/AQ25)*100),((AT10/AT25)*100))</f>
        <v>0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2.7884809726570454</v>
      </c>
      <c r="D92" s="3">
        <f>STDEV(((AW9/AW25)*100),((AZ9/AZ25)*100),((BC9/BC25)*100))</f>
        <v>3.1342828803902552</v>
      </c>
      <c r="E92" s="3">
        <f>STDEV(((AW10/AW25)*100),((AZ10/AZ25)*100),((BC10/BC25)*100))</f>
        <v>2.2057565466088369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0.8781417339486266</v>
      </c>
      <c r="C95" s="3">
        <f>(AVERAGE(V25,Y25,AB25)/AVERAGE(D25,G25,J25))</f>
        <v>0.68186864757939436</v>
      </c>
      <c r="D95" s="3">
        <f>(AVERAGE(AE25,AH25,AK25)/AVERAGE(D25,G25,J25))</f>
        <v>0.83011370931584216</v>
      </c>
      <c r="E95" s="3">
        <f>(AVERAGE(AN25,AQ25,AT25)/AVERAGE(D25,G25,J25))</f>
        <v>0.68816746118770999</v>
      </c>
      <c r="F95" s="21">
        <f>AVERAGE(AW25,AZ25,BC25)/AVERAGE(D25,G25,J25)</f>
        <v>0.67782016749139851</v>
      </c>
    </row>
    <row r="96" spans="1:22">
      <c r="A96" s="3" t="s">
        <v>4</v>
      </c>
      <c r="B96" s="3">
        <f>STDEV((M25/D25),(P25/G25),(S25/J25))</f>
        <v>0.22141684472533921</v>
      </c>
      <c r="C96" s="3">
        <f>STDEV((V25/D25),(Y25/G25),(AB25/J25))</f>
        <v>0.15009957783767072</v>
      </c>
      <c r="D96" s="3">
        <f>STDEV((AE25/D25),(AH25/G25),(AK25/J25))</f>
        <v>4.1145058557350019E-2</v>
      </c>
      <c r="E96" s="3">
        <f>STDEV((AN25/D25),(AQ25/G25),(AT25/J25))</f>
        <v>0.12389672456419452</v>
      </c>
      <c r="F96" s="3">
        <f>STDEV((AW25/D25),(AZ25/G25),(BC25/J25))</f>
        <v>0.26694122345083326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topLeftCell="N1" zoomScale="50" zoomScaleNormal="50" zoomScalePageLayoutView="50" workbookViewId="0">
      <pane ySplit="5" topLeftCell="A6" activePane="bottomLeft" state="frozen"/>
      <selection pane="bottomLeft" activeCell="BD7" sqref="BD7:BI13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1171096</v>
      </c>
      <c r="C8">
        <v>1238290</v>
      </c>
      <c r="D8">
        <v>958369</v>
      </c>
      <c r="E8">
        <v>1202993</v>
      </c>
      <c r="F8">
        <v>1255498</v>
      </c>
      <c r="G8">
        <v>808923.8</v>
      </c>
      <c r="H8">
        <v>977328.8</v>
      </c>
      <c r="I8">
        <v>1522071</v>
      </c>
      <c r="J8">
        <v>1010816</v>
      </c>
      <c r="K8">
        <v>964153.8</v>
      </c>
      <c r="L8">
        <v>1197174</v>
      </c>
      <c r="M8">
        <v>679965</v>
      </c>
      <c r="N8">
        <v>510638.2</v>
      </c>
      <c r="O8">
        <v>1223056</v>
      </c>
      <c r="P8">
        <v>632145.9</v>
      </c>
      <c r="Q8">
        <v>596431.6</v>
      </c>
      <c r="R8">
        <v>739387.5</v>
      </c>
      <c r="S8">
        <v>484982.9</v>
      </c>
      <c r="T8">
        <v>735591.3</v>
      </c>
      <c r="U8">
        <v>1166808</v>
      </c>
      <c r="V8">
        <v>664522.9</v>
      </c>
      <c r="W8">
        <v>824518.8</v>
      </c>
      <c r="X8">
        <v>1133579</v>
      </c>
      <c r="Y8">
        <v>951721.9</v>
      </c>
      <c r="Z8">
        <v>717167.6</v>
      </c>
      <c r="AA8">
        <v>1250111</v>
      </c>
      <c r="AB8">
        <v>571901.30000000005</v>
      </c>
      <c r="AC8">
        <v>816650.8</v>
      </c>
      <c r="AD8">
        <v>1182506</v>
      </c>
      <c r="AE8">
        <v>1057930</v>
      </c>
      <c r="AF8">
        <v>900676.6</v>
      </c>
      <c r="AG8">
        <v>1242947</v>
      </c>
      <c r="AH8">
        <v>878435.8</v>
      </c>
      <c r="AI8">
        <v>948481.8</v>
      </c>
      <c r="AJ8">
        <v>1133936</v>
      </c>
      <c r="AK8">
        <v>781061.6</v>
      </c>
      <c r="AL8">
        <v>727452.8</v>
      </c>
      <c r="AM8">
        <v>1099049</v>
      </c>
      <c r="AN8">
        <v>779097.2</v>
      </c>
      <c r="AO8">
        <v>661001.1</v>
      </c>
      <c r="AP8">
        <v>1593264</v>
      </c>
      <c r="AQ8">
        <v>1100716</v>
      </c>
      <c r="AR8">
        <v>747340.7</v>
      </c>
      <c r="AS8">
        <v>1287397</v>
      </c>
      <c r="AT8">
        <v>864855.2</v>
      </c>
      <c r="AU8">
        <v>700512.4</v>
      </c>
      <c r="AV8">
        <v>1187063</v>
      </c>
      <c r="AW8">
        <v>704129.7</v>
      </c>
      <c r="AX8">
        <v>539808.1</v>
      </c>
      <c r="AY8">
        <v>852290.4</v>
      </c>
      <c r="AZ8">
        <v>615668.1</v>
      </c>
      <c r="BA8">
        <v>650217.6</v>
      </c>
      <c r="BB8">
        <v>1130433</v>
      </c>
      <c r="BC8">
        <v>728345.7</v>
      </c>
      <c r="BD8"/>
      <c r="BE8"/>
      <c r="BF8"/>
      <c r="BG8"/>
      <c r="BH8"/>
      <c r="BI8"/>
    </row>
    <row r="9" spans="1:61" s="6" customFormat="1">
      <c r="A9" s="7" t="s">
        <v>76</v>
      </c>
      <c r="B9">
        <v>97183.64</v>
      </c>
      <c r="C9">
        <v>79119.73</v>
      </c>
      <c r="D9">
        <v>105689.7</v>
      </c>
      <c r="E9">
        <v>98635.520000000004</v>
      </c>
      <c r="F9">
        <v>113261.9</v>
      </c>
      <c r="G9">
        <v>84139.95</v>
      </c>
      <c r="H9">
        <v>26990.52</v>
      </c>
      <c r="I9">
        <v>119520.8</v>
      </c>
      <c r="J9">
        <v>67731.08</v>
      </c>
      <c r="K9">
        <v>71871.759999999995</v>
      </c>
      <c r="L9">
        <v>113357</v>
      </c>
      <c r="M9">
        <v>32273.51</v>
      </c>
      <c r="N9">
        <v>10879.04</v>
      </c>
      <c r="O9">
        <v>38623.019999999997</v>
      </c>
      <c r="P9">
        <v>30047.84</v>
      </c>
      <c r="Q9">
        <v>15616.57</v>
      </c>
      <c r="R9">
        <v>49521.2</v>
      </c>
      <c r="S9">
        <v>31291.38</v>
      </c>
      <c r="T9">
        <v>52157.95</v>
      </c>
      <c r="U9">
        <v>70470.73</v>
      </c>
      <c r="V9">
        <v>15799.05</v>
      </c>
      <c r="W9">
        <v>92698.880000000005</v>
      </c>
      <c r="X9">
        <v>81645.05</v>
      </c>
      <c r="Y9">
        <v>90437.55</v>
      </c>
      <c r="Z9">
        <v>69802.789999999994</v>
      </c>
      <c r="AA9">
        <v>61076.21</v>
      </c>
      <c r="AB9">
        <v>22857.09</v>
      </c>
      <c r="AC9">
        <v>153695.1</v>
      </c>
      <c r="AD9">
        <v>97689.59</v>
      </c>
      <c r="AE9">
        <v>56128.9</v>
      </c>
      <c r="AF9">
        <v>180176.2</v>
      </c>
      <c r="AG9">
        <v>54183.72</v>
      </c>
      <c r="AH9">
        <v>67827.89</v>
      </c>
      <c r="AI9">
        <v>157070.20000000001</v>
      </c>
      <c r="AJ9">
        <v>48986.89</v>
      </c>
      <c r="AK9">
        <v>68277.55</v>
      </c>
      <c r="AL9">
        <v>166790.1</v>
      </c>
      <c r="AM9">
        <v>35729.35</v>
      </c>
      <c r="AN9">
        <v>32053.86</v>
      </c>
      <c r="AO9">
        <v>96971.53</v>
      </c>
      <c r="AP9">
        <v>217058</v>
      </c>
      <c r="AQ9">
        <v>153943.6</v>
      </c>
      <c r="AR9">
        <v>136914.70000000001</v>
      </c>
      <c r="AS9">
        <v>103933.8</v>
      </c>
      <c r="AT9">
        <v>78547.3</v>
      </c>
      <c r="AU9">
        <v>204596.7</v>
      </c>
      <c r="AV9">
        <v>110404.4</v>
      </c>
      <c r="AW9">
        <v>107564.9</v>
      </c>
      <c r="AX9">
        <v>169080.8</v>
      </c>
      <c r="AY9">
        <v>61366.69</v>
      </c>
      <c r="AZ9">
        <v>107615.6</v>
      </c>
      <c r="BA9">
        <v>124749.8</v>
      </c>
      <c r="BB9">
        <v>164863.9</v>
      </c>
      <c r="BC9">
        <v>36609.980000000003</v>
      </c>
      <c r="BD9"/>
      <c r="BE9"/>
      <c r="BF9"/>
      <c r="BG9"/>
      <c r="BH9"/>
      <c r="BI9"/>
    </row>
    <row r="10" spans="1:61" s="6" customFormat="1">
      <c r="A10" s="7" t="s">
        <v>77</v>
      </c>
      <c r="B10">
        <v>8136.4740000000002</v>
      </c>
      <c r="C10">
        <v>15048.75</v>
      </c>
      <c r="D10">
        <v>0</v>
      </c>
      <c r="E10">
        <v>0</v>
      </c>
      <c r="F10">
        <v>5431.0370000000003</v>
      </c>
      <c r="G10">
        <v>0</v>
      </c>
      <c r="H10">
        <v>0</v>
      </c>
      <c r="I10">
        <v>0</v>
      </c>
      <c r="J10">
        <v>0</v>
      </c>
      <c r="K10">
        <v>0</v>
      </c>
      <c r="L10">
        <v>20975.53</v>
      </c>
      <c r="M10">
        <v>0</v>
      </c>
      <c r="N10">
        <v>13322.45</v>
      </c>
      <c r="O10">
        <v>0</v>
      </c>
      <c r="P10">
        <v>0</v>
      </c>
      <c r="Q10">
        <v>0</v>
      </c>
      <c r="R10">
        <v>13878.27</v>
      </c>
      <c r="S10">
        <v>0</v>
      </c>
      <c r="T10">
        <v>3761.7550000000001</v>
      </c>
      <c r="U10">
        <v>0</v>
      </c>
      <c r="V10">
        <v>0</v>
      </c>
      <c r="W10">
        <v>5164.7650000000003</v>
      </c>
      <c r="X10">
        <v>0</v>
      </c>
      <c r="Y10">
        <v>10499.78</v>
      </c>
      <c r="Z10">
        <v>7182.9210000000003</v>
      </c>
      <c r="AA10">
        <v>0</v>
      </c>
      <c r="AB10">
        <v>9826.6869999999999</v>
      </c>
      <c r="AC10">
        <v>17194.18</v>
      </c>
      <c r="AD10">
        <v>0</v>
      </c>
      <c r="AE10">
        <v>0</v>
      </c>
      <c r="AF10">
        <v>24607.15</v>
      </c>
      <c r="AG10">
        <v>11438.84</v>
      </c>
      <c r="AH10">
        <v>0</v>
      </c>
      <c r="AI10">
        <v>2931.7660000000001</v>
      </c>
      <c r="AJ10">
        <v>14957.02</v>
      </c>
      <c r="AK10">
        <v>0</v>
      </c>
      <c r="AL10">
        <v>29182.82</v>
      </c>
      <c r="AM10">
        <v>0</v>
      </c>
      <c r="AN10">
        <v>11075.57</v>
      </c>
      <c r="AO10">
        <v>9282.0879999999997</v>
      </c>
      <c r="AP10">
        <v>33175.599999999999</v>
      </c>
      <c r="AQ10">
        <v>43284.4</v>
      </c>
      <c r="AR10">
        <v>21561.58</v>
      </c>
      <c r="AS10">
        <v>9001.9140000000007</v>
      </c>
      <c r="AT10">
        <v>2665.846</v>
      </c>
      <c r="AU10">
        <v>55518.93</v>
      </c>
      <c r="AV10">
        <v>11162.92</v>
      </c>
      <c r="AW10">
        <v>0</v>
      </c>
      <c r="AX10">
        <v>32753.91</v>
      </c>
      <c r="AY10">
        <v>2739.9270000000001</v>
      </c>
      <c r="AZ10">
        <v>0</v>
      </c>
      <c r="BA10">
        <v>29156.77</v>
      </c>
      <c r="BB10">
        <v>13035.6</v>
      </c>
      <c r="BC10">
        <v>0</v>
      </c>
      <c r="BD10"/>
      <c r="BE10"/>
      <c r="BF10"/>
      <c r="BG10"/>
      <c r="BH10"/>
      <c r="BI10"/>
    </row>
    <row r="11" spans="1:61" s="6" customFormat="1">
      <c r="A11" s="7" t="s">
        <v>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15420.16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3489.7570000000001</v>
      </c>
      <c r="AG11">
        <v>0</v>
      </c>
      <c r="AH11">
        <v>0</v>
      </c>
      <c r="AI11">
        <v>2811.1280000000002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4101.5339999999997</v>
      </c>
      <c r="AP11">
        <v>0</v>
      </c>
      <c r="AQ11">
        <v>0</v>
      </c>
      <c r="AR11">
        <v>0</v>
      </c>
      <c r="AS11">
        <v>1250.5360000000001</v>
      </c>
      <c r="AT11">
        <v>0</v>
      </c>
      <c r="AU11">
        <v>18661.79</v>
      </c>
      <c r="AV11">
        <v>0</v>
      </c>
      <c r="AW11">
        <v>0</v>
      </c>
      <c r="AX11">
        <v>13189.46</v>
      </c>
      <c r="AY11">
        <v>0</v>
      </c>
      <c r="AZ11">
        <v>16141</v>
      </c>
      <c r="BA11">
        <v>2493.1590000000001</v>
      </c>
      <c r="BB11">
        <v>8427.4290000000001</v>
      </c>
      <c r="BC11">
        <v>0</v>
      </c>
      <c r="BD11"/>
      <c r="BE11"/>
      <c r="BF11"/>
      <c r="BG11"/>
      <c r="BH11"/>
      <c r="BI11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1276416.1139999998</v>
      </c>
      <c r="C25" s="23">
        <f t="shared" ref="C25:BC25" si="0">SUM(C8:C24)</f>
        <v>1332458.48</v>
      </c>
      <c r="D25" s="23">
        <f t="shared" si="0"/>
        <v>1064058.7</v>
      </c>
      <c r="E25" s="23">
        <f t="shared" si="0"/>
        <v>1301628.52</v>
      </c>
      <c r="F25" s="23">
        <f t="shared" si="0"/>
        <v>1374190.9369999999</v>
      </c>
      <c r="G25" s="23">
        <f t="shared" si="0"/>
        <v>893063.75</v>
      </c>
      <c r="H25" s="23">
        <f t="shared" si="0"/>
        <v>1004319.3200000001</v>
      </c>
      <c r="I25" s="23">
        <f t="shared" si="0"/>
        <v>1641591.8</v>
      </c>
      <c r="J25" s="23">
        <f t="shared" si="0"/>
        <v>1078547.08</v>
      </c>
      <c r="K25" s="23">
        <f t="shared" si="0"/>
        <v>1036025.56</v>
      </c>
      <c r="L25" s="23">
        <f t="shared" si="0"/>
        <v>1331506.53</v>
      </c>
      <c r="M25" s="23">
        <f t="shared" si="0"/>
        <v>712238.51</v>
      </c>
      <c r="N25" s="23">
        <f t="shared" si="0"/>
        <v>550259.85</v>
      </c>
      <c r="O25" s="23">
        <f t="shared" si="0"/>
        <v>1261679.02</v>
      </c>
      <c r="P25" s="23">
        <f t="shared" si="0"/>
        <v>662193.74</v>
      </c>
      <c r="Q25" s="23">
        <f t="shared" si="0"/>
        <v>612048.16999999993</v>
      </c>
      <c r="R25" s="23">
        <f t="shared" si="0"/>
        <v>802786.97</v>
      </c>
      <c r="S25" s="23">
        <f t="shared" si="0"/>
        <v>516274.28</v>
      </c>
      <c r="T25" s="23">
        <f t="shared" si="0"/>
        <v>791511.005</v>
      </c>
      <c r="U25" s="23">
        <f t="shared" si="0"/>
        <v>1237278.73</v>
      </c>
      <c r="V25" s="23">
        <f t="shared" si="0"/>
        <v>680321.95000000007</v>
      </c>
      <c r="W25" s="23">
        <f t="shared" si="0"/>
        <v>922382.44500000007</v>
      </c>
      <c r="X25" s="23">
        <f t="shared" si="0"/>
        <v>1215224.05</v>
      </c>
      <c r="Y25" s="23">
        <f t="shared" si="0"/>
        <v>1052659.23</v>
      </c>
      <c r="Z25" s="23">
        <f t="shared" si="0"/>
        <v>794153.31099999999</v>
      </c>
      <c r="AA25" s="23">
        <f t="shared" si="0"/>
        <v>1311187.21</v>
      </c>
      <c r="AB25" s="23">
        <f t="shared" si="0"/>
        <v>604585.07700000005</v>
      </c>
      <c r="AC25" s="23">
        <f t="shared" si="0"/>
        <v>987540.08000000007</v>
      </c>
      <c r="AD25" s="23">
        <f t="shared" si="0"/>
        <v>1280195.5900000001</v>
      </c>
      <c r="AE25" s="23">
        <f t="shared" si="0"/>
        <v>1114058.8999999999</v>
      </c>
      <c r="AF25" s="23">
        <f t="shared" si="0"/>
        <v>1108949.7069999999</v>
      </c>
      <c r="AG25" s="23">
        <f t="shared" si="0"/>
        <v>1308569.56</v>
      </c>
      <c r="AH25" s="23">
        <f t="shared" si="0"/>
        <v>946263.69000000006</v>
      </c>
      <c r="AI25" s="23">
        <f t="shared" si="0"/>
        <v>1111294.8940000001</v>
      </c>
      <c r="AJ25" s="23">
        <f t="shared" si="0"/>
        <v>1197879.9099999999</v>
      </c>
      <c r="AK25" s="23">
        <f t="shared" si="0"/>
        <v>849339.15</v>
      </c>
      <c r="AL25" s="23">
        <f t="shared" si="0"/>
        <v>923425.72</v>
      </c>
      <c r="AM25" s="23">
        <f t="shared" si="0"/>
        <v>1134778.3500000001</v>
      </c>
      <c r="AN25" s="23">
        <f t="shared" si="0"/>
        <v>822226.62999999989</v>
      </c>
      <c r="AO25" s="23">
        <f t="shared" si="0"/>
        <v>771356.25199999998</v>
      </c>
      <c r="AP25" s="23">
        <f t="shared" si="0"/>
        <v>1843497.6</v>
      </c>
      <c r="AQ25" s="23">
        <f t="shared" si="0"/>
        <v>1297944</v>
      </c>
      <c r="AR25" s="23">
        <f t="shared" si="0"/>
        <v>905816.97999999986</v>
      </c>
      <c r="AS25" s="23">
        <f t="shared" si="0"/>
        <v>1401583.2500000002</v>
      </c>
      <c r="AT25" s="23">
        <f t="shared" si="0"/>
        <v>946068.34600000002</v>
      </c>
      <c r="AU25" s="23">
        <f t="shared" si="0"/>
        <v>979289.82000000018</v>
      </c>
      <c r="AV25" s="23">
        <f t="shared" si="0"/>
        <v>1308630.3199999998</v>
      </c>
      <c r="AW25" s="23">
        <f t="shared" si="0"/>
        <v>811694.6</v>
      </c>
      <c r="AX25" s="23">
        <f t="shared" si="0"/>
        <v>754832.2699999999</v>
      </c>
      <c r="AY25" s="23">
        <f t="shared" si="0"/>
        <v>916397.01700000011</v>
      </c>
      <c r="AZ25" s="23">
        <f t="shared" si="0"/>
        <v>739424.7</v>
      </c>
      <c r="BA25" s="23">
        <f t="shared" si="0"/>
        <v>806617.32900000003</v>
      </c>
      <c r="BB25" s="23">
        <f t="shared" si="0"/>
        <v>1316759.929</v>
      </c>
      <c r="BC25" s="23">
        <f t="shared" si="0"/>
        <v>764955.67999999993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93.553247046768377</v>
      </c>
      <c r="D34" s="16">
        <f>(AVERAGE(B9,E9,H9)/AVERAGE(B25,E25,H25))*100</f>
        <v>6.2196271194392434</v>
      </c>
      <c r="E34" s="16">
        <f>(AVERAGE(B10,E10,H10)/AVERAGE(B25,E25,H25))*100</f>
        <v>0.22712583379237519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6.446752953231619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94.217893901252253</v>
      </c>
      <c r="D35" s="16">
        <f>(AVERAGE(K9,N9,Q9)/AVERAGE(K25,N25,Q25))*100</f>
        <v>4.4746334630434017</v>
      </c>
      <c r="E35" s="16">
        <f>(AVERAGE($K10,$N10,$Q10)/AVERAGE(K25,N25,Q25))*100</f>
        <v>0.60602495095398579</v>
      </c>
      <c r="F35" s="16">
        <f>(AVERAGE(K11,N11,Q11)/AVERAGE(K25,N25,Q25))*100</f>
        <v>0.70144768475037356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5.7821060987477608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90.798853331267708</v>
      </c>
      <c r="D36" s="16">
        <f>(AVERAGE(T9,W9,Z9)/AVERAGE(T25,W25,Z25))*100</f>
        <v>8.5588364355061568</v>
      </c>
      <c r="E36" s="16">
        <f>(AVERAGE(T10,W10,Z10)/AVERAGE(T25,W25,Z25))*100</f>
        <v>0.64231023322615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9.2011466687323065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83.10436843812586</v>
      </c>
      <c r="D37" s="16">
        <f>(AVERAGE(AC9,AF9,AI9)/AVERAGE(AC25,AF25,AI25))*100</f>
        <v>15.304689959643838</v>
      </c>
      <c r="E37" s="16">
        <f>(AVERAGE(AC10,AF10,AI10)/AVERAGE(AC25,AF25,AI25))*100</f>
        <v>1.3945167911349599</v>
      </c>
      <c r="F37" s="16">
        <f>(AVERAGE(AC11,AF11,AI11)/AVERAGE(AC25,AF25,AI25))*100</f>
        <v>0.19642481109535545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16.895631561874154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82.127026866540078</v>
      </c>
      <c r="D38" s="16">
        <f>(AVERAGE(AL9,AO9,AR9)/AVERAGE(AL25,AO25,AR25))*100</f>
        <v>15.407078807436204</v>
      </c>
      <c r="E38" s="16">
        <f>(AVERAGE(AL10,AO10,AR10)/AVERAGE(AL25,AO25,AR25))*100</f>
        <v>2.3081793505237096</v>
      </c>
      <c r="F38" s="16">
        <f>(AVERAGE(AL11,AO11,AR11)/AVERAGE(AL25,AO25,AR25))*100</f>
        <v>0.1577149754999978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17.872973133459912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74.408972673950544</v>
      </c>
      <c r="D39" s="3">
        <f>(AVERAGE(AU9,AX9,BA9)/AVERAGE(AU25,AX25,BA25))*100</f>
        <v>19.617411225751518</v>
      </c>
      <c r="E39" s="3">
        <f>(AVERAGE(AU10,AX10,BA10)/AVERAGE(AU25,AX25,BA25))*100</f>
        <v>4.6218675209997988</v>
      </c>
      <c r="F39" s="3">
        <f>(AVERAGE(AU11,AX11,BA11)/AVERAGE(AU25,AX25,BA25))*100</f>
        <v>1.3517485792981276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25.591027326049446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3.0365920695768733</v>
      </c>
      <c r="D43" s="6">
        <f>STDEV(((B9/B25)*100),((E9/E25)*100),((H9/H25)*100))</f>
        <v>2.8339104702717464</v>
      </c>
      <c r="E43" s="6">
        <f>STDEV(((B10/B25)*100),((E10/E25)*100),((H10/H25)*100))</f>
        <v>0.36803009634790557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2.6114245463145545</v>
      </c>
      <c r="D44" s="6">
        <f>STDEV(((K9/K25)*100),((N9/N25)*100),((Q9/Q25)*100))</f>
        <v>2.713179602669086</v>
      </c>
      <c r="E44" s="6">
        <f>STDEV(((K10/K25)*100),((N10/N25)*100),((Q10/Q25)*100))</f>
        <v>1.3978341494051094</v>
      </c>
      <c r="F44" s="6">
        <f>STDEV(((K11/K25)*100),((N11/N25)*100),((Q11/Q25)*100))</f>
        <v>1.6179326052858662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1.8401853076512087</v>
      </c>
      <c r="D45" s="6">
        <f>STDEV(((T9/T25)*100),((W9/W25)*100),((Z9/Z25)*100))</f>
        <v>1.7512665937748426</v>
      </c>
      <c r="E45" s="6">
        <f>STDEV(((T10/T25)*100),((W10/W25)*100),((Z10/Z25)*100))</f>
        <v>0.22733964250129091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2.0929528606970913</v>
      </c>
      <c r="D46" s="6">
        <f>STDEV(((AC9/AC25)*100),((AF9/AF25)*100),((AI9/AI25)*100))</f>
        <v>1.0784278367987679</v>
      </c>
      <c r="E46" s="6">
        <f>STDEV(((AC10/AC25)*100),((AF10/AF25)*100),((AI10/AI25)*100))</f>
        <v>1.019259132481787</v>
      </c>
      <c r="F46" s="6">
        <f>STDEV(((AC11/AC25)*100),((AF11/AF25)*100),((AI11/AI25)*100))</f>
        <v>0.16674793499508689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3.4613598022229795</v>
      </c>
      <c r="D47" s="6">
        <f>STDEV(((AL9/AL25)*100),((AO9/AO25)*100),((AR9/AR25)*100))</f>
        <v>2.7477409647582318</v>
      </c>
      <c r="E47" s="6">
        <f>STDEV(((AL10/AL25)*100),((AO10/AO25)*100),((AR10/AR25)*100))</f>
        <v>0.98515677644461519</v>
      </c>
      <c r="F47" s="6">
        <f>STDEV(((AL11/AL25)*100),((AO11/AO25)*100),((AR11/AR25)*100))</f>
        <v>0.30699456351724791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5.2465325335280841</v>
      </c>
      <c r="D48" s="6">
        <f>STDEV(((AU9/AU25)*100),((AX9/AX25)*100),((BA9/BA25)*100))</f>
        <v>3.6469175430553085</v>
      </c>
      <c r="E48" s="6">
        <f>STDEV(((AU10/AU25)*100),((AX10/AX25)*100),((BA10/BA25)*100))</f>
        <v>1.0420704747114746</v>
      </c>
      <c r="F48" s="6">
        <f>STDEV(((AU11/AU25)*100),((AX11/AX25)*100),((BA11/BA25)*100))</f>
        <v>0.87964143593034361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0.61365444947194214</v>
      </c>
      <c r="C51" s="3">
        <f>(AVERAGE(T25,W25,Z25)/AVERAGE(B25,E25,H25))</f>
        <v>0.70010942305277557</v>
      </c>
      <c r="D51" s="3">
        <f>(AVERAGE(AC25,AF25,AI25)/AVERAGE(B25,E25,H25))</f>
        <v>0.89543796280616539</v>
      </c>
      <c r="E51" s="3">
        <f>(AVERAGE(AL25,AO25,AR25)/AVERAGE(B25,E25,H25))</f>
        <v>0.72594493060824272</v>
      </c>
      <c r="F51" s="3">
        <f>(AVERAGE(AU25,AX25,BA25)/AVERAGE(B25,E25,H25))</f>
        <v>0.7092354243245047</v>
      </c>
    </row>
    <row r="52" spans="1:22">
      <c r="A52" s="3" t="s">
        <v>4</v>
      </c>
      <c r="B52" s="3">
        <f>STDEV((K25/B25),(N25/E25),(Q25/H25))</f>
        <v>0.19451219200035663</v>
      </c>
      <c r="C52" s="3">
        <f>STDEV((T25/B25),(W25/E25),(Z25/H25))</f>
        <v>8.5337030583249471E-2</v>
      </c>
      <c r="D52" s="3">
        <f>STDEV((AC25/B25),(AF25/E25),(AI25/H25))</f>
        <v>0.17402120534028459</v>
      </c>
      <c r="E52" s="3">
        <f>STDEV((AL25/B25),(AO25/E25),(AR25/H25))</f>
        <v>0.15526624096017477</v>
      </c>
      <c r="F52" s="3">
        <f>STDEV((AU25/B25),(AX25/E25),(BA25/H25))</f>
        <v>0.11986632753328119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92.355938863269373</v>
      </c>
      <c r="D57" s="16">
        <f>(AVERAGE(C9,F9,I9)/AVERAGE(C25,F25,I25))*100</f>
        <v>7.1730710058259399</v>
      </c>
      <c r="E57" s="16">
        <f>(AVERAGE(C10,F10,I10)/AVERAGE(C25,F25,I25))*100</f>
        <v>0.47099013090469033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7.6440611367306301</v>
      </c>
    </row>
    <row r="58" spans="1:22">
      <c r="B58" s="3">
        <v>5</v>
      </c>
      <c r="C58" s="16">
        <f>(AVERAGE(L8,O8,R8)/AVERAGE(L25,O25,R25))*100</f>
        <v>93.040137439039114</v>
      </c>
      <c r="D58" s="16">
        <f>(AVERAGE(L9,O9,R9)/AVERAGE(L25,O25,R25))*100</f>
        <v>5.9335350569915679</v>
      </c>
      <c r="E58" s="16">
        <f>(AVERAGE(L10,O10,R10)/AVERAGE(L25,O25,R25))*100</f>
        <v>1.0263275039693198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6.9598625609608877</v>
      </c>
    </row>
    <row r="59" spans="1:22">
      <c r="B59" s="3">
        <v>15</v>
      </c>
      <c r="C59" s="16">
        <f>(AVERAGE(U8,X8,AA8)/AVERAGE(U25,X25,AA25))*100</f>
        <v>94.335559236641572</v>
      </c>
      <c r="D59" s="16">
        <f>(AVERAGE(U9,X9,AA9)/AVERAGE(U25,X25,AA25))*100</f>
        <v>5.6644407633584075</v>
      </c>
      <c r="E59" s="16">
        <f>(AVERAGE(U10,X10,AA10)/AVERAGE(U25,X25,AA25))*100</f>
        <v>0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5.6644407633584075</v>
      </c>
    </row>
    <row r="60" spans="1:22">
      <c r="B60" s="3">
        <v>30</v>
      </c>
      <c r="C60" s="16">
        <f>(AVERAGE(AD8,AG8,AJ8)/AVERAGE(AD25,AG25,AJ25))*100</f>
        <v>93.99848529769514</v>
      </c>
      <c r="D60" s="16">
        <f>(AVERAGE(AD9,AG9,AJ9)/AVERAGE(AD25,AG25,AJ25))*100</f>
        <v>5.3044369571834125</v>
      </c>
      <c r="E60" s="16">
        <f>(AVERAGE(AD10,AG10,AJ10)/AVERAGE(AD25,AG25,AJ25))*100</f>
        <v>0.69707774512142939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6.0015147023048421</v>
      </c>
    </row>
    <row r="61" spans="1:22">
      <c r="B61" s="3">
        <v>60</v>
      </c>
      <c r="C61" s="16">
        <f>(AVERAGE(AM8,AP8,AS8)/AVERAGE(AM25,AP25,AS25))*100</f>
        <v>90.863879825177946</v>
      </c>
      <c r="D61" s="16">
        <f>(AVERAGE(AM9,AP9,AS9)/AVERAGE(AM25,AP25,AS25))*100</f>
        <v>8.144580309796261</v>
      </c>
      <c r="E61" s="16">
        <f>(AVERAGE(AM10,AP10,AS10)/AVERAGE(AM25,AP25,AS25))*100</f>
        <v>0.9629878969625324</v>
      </c>
      <c r="F61" s="16">
        <f>(AVERAGE(AM11,AP11,AS11)/AVERAGE(AM25,AP25,AS25))*100</f>
        <v>2.8551968063265602E-2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9.1361201748220591</v>
      </c>
    </row>
    <row r="62" spans="1:22">
      <c r="B62" s="3">
        <v>120</v>
      </c>
      <c r="C62" s="3">
        <f>(AVERAGE(AV8,AY8,BB8)/AVERAGE(AV25,AY25,BB25))*100</f>
        <v>89.49680378685963</v>
      </c>
      <c r="D62" s="3">
        <f>(AVERAGE(AV9,AY9,BB9)/AVERAGE(AV25,AY25,BB25))*100</f>
        <v>9.5046643041377976</v>
      </c>
      <c r="E62" s="3">
        <f>(AVERAGE(AV10,AY10,BB10)/AVERAGE(AV25,AY25,BB25))*100</f>
        <v>0.76058907486060179</v>
      </c>
      <c r="F62" s="3">
        <f>(AVERAGE(AV11,AY11,BB11)/AVERAGE(AV25,AY25,BB25))*100</f>
        <v>0.23794283414197581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10.503196213140376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0.85153549879572188</v>
      </c>
      <c r="D65" s="6">
        <f>STDEV(((C9/C25)*100),((F9/F25)*100),((I9/I25)*100))</f>
        <v>1.1573564432314343</v>
      </c>
      <c r="E65" s="6">
        <f>STDEV(((C10/C25)*100),((F10/F25)*100),((I10/I25)*100))</f>
        <v>0.57311362813071676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3.5957544904216481</v>
      </c>
      <c r="D66" s="3">
        <f>STDEV(((L9/L25)*100),((O9/O25)*100),((R9/R25)*100))</f>
        <v>2.7349750174129914</v>
      </c>
      <c r="E66" s="6">
        <f>STDEV(((L10/L25)*100),((O10/O25)*100),((R10/R25)*100))</f>
        <v>0.95688745241852979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1.0302254952541516</v>
      </c>
      <c r="D67" s="3">
        <f>STDEV(((U9/U25)*100),((X9/X25)*100),((AA9/AA25)*100))</f>
        <v>1.0302254952541492</v>
      </c>
      <c r="E67" s="6">
        <f>STDEV(((U10/U25)*100),((X10/X25)*100),((AA10/AA25)*100))</f>
        <v>0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1.4262205775418466</v>
      </c>
      <c r="D68" s="3">
        <f>STDEV(((AD9/AD25)*100),((AG9/AG25)*100),((AJ9/AJ25)*100))</f>
        <v>2.02998574296657</v>
      </c>
      <c r="E68" s="6">
        <f>STDEV(((AD10/AD25)*100),((AG10/AG25)*100),((AJ10/AJ25)*100))</f>
        <v>0.64075871362573167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5.214105102110647</v>
      </c>
      <c r="D69" s="3">
        <f>STDEV(((AM9/AM25)*100),((AP9/AP25)*100),((AS9/AS25)*100))</f>
        <v>4.3129185605466223</v>
      </c>
      <c r="E69" s="6">
        <f>STDEV(((AM10/AM25)*100),((AP10/AP25)*100),((AS10/AS25)*100))</f>
        <v>0.9120025319490862</v>
      </c>
      <c r="F69" s="6">
        <f>STDEV(((AM11/AM25)*100),((AP11/AP25)*100),((AS11/AS25)*100))</f>
        <v>5.151297978420602E-2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3.6533697257483939</v>
      </c>
      <c r="D70" s="3">
        <f>STDEV(((AV9/AV25)*100),((AY9/AY25)*100),((BB9/BB25)*100))</f>
        <v>2.9895141861242385</v>
      </c>
      <c r="E70" s="6">
        <f>STDEV(((AV10/AV25)*100),((AY10/AY25)*100),((BB10/BB25)*100))</f>
        <v>0.3658715330897277</v>
      </c>
      <c r="F70" s="6">
        <f>STDEV(((AV11/AV25)*100),((AY11/AY25)*100),((BB11/BB25)*100))</f>
        <v>0.36951142684160909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0.78099910987527887</v>
      </c>
      <c r="C73" s="3">
        <f>(AVERAGE(U25,X25,AA25)/AVERAGE(C25,F25,I25))</f>
        <v>0.86556605353110982</v>
      </c>
      <c r="D73" s="3">
        <f>(AVERAGE(AD25,AG25,AJ25)/AVERAGE(C25,F25,I25))</f>
        <v>0.87084521557719285</v>
      </c>
      <c r="E73" s="21">
        <f>AVERAGE(AM25,AP25,AS25)/AVERAGE(C25,F25,I25)</f>
        <v>1.0072714418133901</v>
      </c>
      <c r="F73" s="3">
        <f>(AVERAGE(AV25,AY25,BB25)/AVERAGE(C25,F25,I25))</f>
        <v>0.81453329961386078</v>
      </c>
    </row>
    <row r="74" spans="1:22">
      <c r="A74" s="3" t="s">
        <v>4</v>
      </c>
      <c r="B74" s="3">
        <f>STDEV((L25/C25),(O25/F25),(R25/I25))</f>
        <v>0.27418699506116778</v>
      </c>
      <c r="C74" s="3">
        <f>STDEV((U25/C25),(X25/F25),(AA25/I25))</f>
        <v>6.6007438329522508E-2</v>
      </c>
      <c r="D74" s="3">
        <f>STDEV((AD25/C25),(AG25/F25),(AJ25/I25))</f>
        <v>0.13101586063386542</v>
      </c>
      <c r="E74" s="3">
        <f>STDEV((AM25/C25),(AP25/F25),(AS25/I25))</f>
        <v>0.28220855025163455</v>
      </c>
      <c r="F74" s="3">
        <f>STDEV((AV25/C25),(AY25/F25),(BB25/I25))</f>
        <v>0.15815515049827436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91.51552145401017</v>
      </c>
      <c r="D79" s="16">
        <f>(AVERAGE(D9,G9,J9)/AVERAGE(D25,G25,J25))*100</f>
        <v>8.4844785459898198</v>
      </c>
      <c r="E79" s="16">
        <f>(AVERAGE(D10,G10,J10)/AVERAGE(D25,G25,J25))*100</f>
        <v>0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8.4844785459898198</v>
      </c>
    </row>
    <row r="80" spans="1:22">
      <c r="B80" s="3">
        <v>5</v>
      </c>
      <c r="C80" s="16">
        <f>(AVERAGE(M8,P8,S8)/AVERAGE(M25,P25,S25))*100</f>
        <v>95.048796388300389</v>
      </c>
      <c r="D80" s="16">
        <f>(AVERAGE(M9,P9,S9)/AVERAGE(M25,P25,S25))*100</f>
        <v>4.9512036116995901</v>
      </c>
      <c r="E80" s="16">
        <f>(AVERAGE(M10,P10,S10)/AVERAGE(M25,P25,S25))*100</f>
        <v>0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4.9512036116995901</v>
      </c>
    </row>
    <row r="81" spans="1:22">
      <c r="B81" s="3">
        <v>15</v>
      </c>
      <c r="C81" s="16">
        <f>(AVERAGE(V8,Y8,AB8)/AVERAGE(V25,Y25,AB25))*100</f>
        <v>93.607875004503029</v>
      </c>
      <c r="D81" s="16">
        <f>(AVERAGE(V9,Y9,AB9)/AVERAGE(V25,Y25,AB25))*100</f>
        <v>5.5225681673586893</v>
      </c>
      <c r="E81" s="16">
        <f>(AVERAGE(V10,Y10,AB10)/AVERAGE(V25,Y25,AB25))*100</f>
        <v>0.86955682813828361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6.3921249954969728</v>
      </c>
    </row>
    <row r="82" spans="1:22">
      <c r="B82" s="3">
        <v>30</v>
      </c>
      <c r="C82" s="16">
        <f>(AVERAGE(AE8,AH8,AK8)/AVERAGE(AE25,AH25,AK25))*100</f>
        <v>93.393240961404672</v>
      </c>
      <c r="D82" s="16">
        <f>(AVERAGE(AE9,AH9,AK9)/AVERAGE(AE25,AH25,AK25))*100</f>
        <v>6.6067590385953263</v>
      </c>
      <c r="E82" s="16">
        <f>(AVERAGE(AE10,AH10,AK10)/AVERAGE(AE25,AH25,AK25))*100</f>
        <v>0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6.6067590385953263</v>
      </c>
    </row>
    <row r="83" spans="1:22">
      <c r="B83" s="3">
        <v>60</v>
      </c>
      <c r="C83" s="16">
        <f>(AVERAGE(AN8,AQ8,AT8)/AVERAGE(AN25,AQ25,AT25))*100</f>
        <v>89.512540329798483</v>
      </c>
      <c r="D83" s="16">
        <f>(AVERAGE(AN9,AQ9,AT9)/AVERAGE(AN25,AQ25,AT25))*100</f>
        <v>8.6276628165853708</v>
      </c>
      <c r="E83" s="16">
        <f>(AVERAGE(AN10,AQ10,AT10)/AVERAGE(AN25,AQ25,AT25))*100</f>
        <v>1.8597968536161482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10.487459670201519</v>
      </c>
    </row>
    <row r="84" spans="1:22">
      <c r="B84" s="3">
        <v>120</v>
      </c>
      <c r="C84" s="3">
        <f>(AVERAGE(AW8,AZ8,BC8)/AVERAGE(AW25,AZ25,BC25))*100</f>
        <v>88.431657769559777</v>
      </c>
      <c r="D84" s="3">
        <f>(AVERAGE(AW9,AZ9,BC9)/AVERAGE(AW25,AZ25,BC25))*100</f>
        <v>10.871430423206768</v>
      </c>
      <c r="E84" s="3">
        <f>(AVERAGE(AW10,AZ10,BC10)/AVERAGE(AW25,AZ25,BC25))*100</f>
        <v>0</v>
      </c>
      <c r="F84" s="3">
        <f>(AVERAGE(AW11,AZ11,BC11)/AVERAGE(AW25,AZ25,BC25))*100</f>
        <v>0.69691180723346025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11.568342230440228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1.977987252499112</v>
      </c>
      <c r="D87" s="3">
        <f>STDEV(((D9/D25)*100),((G9/G25)*100),((J9/J25)*100))</f>
        <v>1.9779872524991138</v>
      </c>
      <c r="E87" s="3">
        <f>STDEV(((D10/D25)*100),((G10/G25)*100),((J10/J25)*100))</f>
        <v>0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0.88135955824029211</v>
      </c>
      <c r="D88" s="3">
        <f>STDEV(((M9/M25)*100),((P9/P25)*100),((S9/S25)*100))</f>
        <v>0.88135955824029644</v>
      </c>
      <c r="E88" s="3">
        <f>STDEV(((M10/M25)*100),((P10/P25)*100),((S10/S25)*100))</f>
        <v>0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3.6470799599313684</v>
      </c>
      <c r="D89" s="3">
        <f>STDEV(((V9/V25)*100),((Y9/Y25)*100),((AB9/AB25)*100))</f>
        <v>3.280516838172947</v>
      </c>
      <c r="E89" s="3">
        <f>STDEV(((V10/V25)*100),((Y10/Y25)*100),((AB10/AB25)*100))</f>
        <v>0.81965205757697712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1.5437134099186298</v>
      </c>
      <c r="D90" s="3">
        <f>STDEV(((AE9/AE25)*100),((AH9/AH25)*100),((AK9/AK25)*100))</f>
        <v>1.5437134099186238</v>
      </c>
      <c r="E90" s="3">
        <f>STDEV(((AE10/AE25)*100),((AH10/AH25)*100),((AK10/AK25)*100))</f>
        <v>0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5.0638743984264432</v>
      </c>
      <c r="D91" s="3">
        <f>STDEV(((AN9/AN25)*100),((AQ9/AQ25)*100),((AT9/AT25)*100))</f>
        <v>3.9885596813527222</v>
      </c>
      <c r="E91" s="3">
        <f>STDEV(((AN10/AN25)*100),((AQ10/AQ25)*100),((AT10/AT25)*100))</f>
        <v>1.5495891275101228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6.1460579863572669</v>
      </c>
      <c r="D92" s="3">
        <f>STDEV(((AW9/AW25)*100),((AZ9/AZ25)*100),((BC9/BC25)*100))</f>
        <v>5.3038295683378491</v>
      </c>
      <c r="E92" s="3">
        <f>STDEV(((AW10/AW25)*100),((AZ10/AZ25)*100),((BC10/BC25)*100))</f>
        <v>0</v>
      </c>
      <c r="F92" s="3">
        <f>STDEV(((AW11/AW25)*100),((AZ11/AZ25)*100),((BC11/BC25)*100))</f>
        <v>1.2603055720196732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0.62283015700987709</v>
      </c>
      <c r="C95" s="3">
        <f>(AVERAGE(V25,Y25,AB25)/AVERAGE(D25,G25,J25))</f>
        <v>0.77003317847974051</v>
      </c>
      <c r="D95" s="3">
        <f>(AVERAGE(AE25,AH25,AK25)/AVERAGE(D25,G25,J25))</f>
        <v>0.95849093955889186</v>
      </c>
      <c r="E95" s="3">
        <f>(AVERAGE(AN25,AQ25,AT25)/AVERAGE(D25,G25,J25))</f>
        <v>1.0100700836167762</v>
      </c>
      <c r="F95" s="21">
        <f>AVERAGE(AW25,AZ25,BC25)/AVERAGE(D25,G25,J25)</f>
        <v>0.7629535946226661</v>
      </c>
    </row>
    <row r="96" spans="1:22">
      <c r="A96" s="3" t="s">
        <v>4</v>
      </c>
      <c r="B96" s="3">
        <f>STDEV((M25/D25),(P25/G25),(S25/J25))</f>
        <v>0.1357887812122163</v>
      </c>
      <c r="C96" s="3">
        <f>STDEV((V25/D25),(Y25/G25),(AB25/J25))</f>
        <v>0.33645436149382829</v>
      </c>
      <c r="D96" s="3">
        <f>STDEV((AE25/D25),(AH25/G25),(AK25/J25))</f>
        <v>0.15358600260917507</v>
      </c>
      <c r="E96" s="3">
        <f>STDEV((AN25/D25),(AQ25/G25),(AT25/J25))</f>
        <v>0.36655332872674407</v>
      </c>
      <c r="F96" s="3">
        <f>STDEV((AW25/D25),(AZ25/G25),(BC25/J25))</f>
        <v>5.9452430533130748E-2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zoomScale="50" zoomScaleNormal="50" zoomScalePageLayoutView="50" workbookViewId="0">
      <pane ySplit="5" topLeftCell="A6" activePane="bottomLeft" state="frozen"/>
      <selection pane="bottomLeft" activeCell="J38" sqref="J38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2637279</v>
      </c>
      <c r="C8">
        <v>138650.4</v>
      </c>
      <c r="D8">
        <v>111270.5</v>
      </c>
      <c r="E8">
        <v>2067499</v>
      </c>
      <c r="F8">
        <v>225339.9</v>
      </c>
      <c r="G8">
        <v>174114.8</v>
      </c>
      <c r="H8">
        <v>2010482</v>
      </c>
      <c r="I8">
        <v>205517</v>
      </c>
      <c r="J8">
        <v>160689.9</v>
      </c>
      <c r="K8">
        <v>2189113</v>
      </c>
      <c r="L8">
        <v>193004.4</v>
      </c>
      <c r="M8">
        <v>118337.5</v>
      </c>
      <c r="N8">
        <v>742775.6</v>
      </c>
      <c r="O8">
        <v>216387.8</v>
      </c>
      <c r="P8">
        <v>114656.9</v>
      </c>
      <c r="Q8">
        <v>1135184</v>
      </c>
      <c r="R8">
        <v>188991.9</v>
      </c>
      <c r="S8">
        <v>85121.95</v>
      </c>
      <c r="T8">
        <v>1479639</v>
      </c>
      <c r="U8">
        <v>230904.7</v>
      </c>
      <c r="V8">
        <v>123870.8</v>
      </c>
      <c r="W8">
        <v>2437652</v>
      </c>
      <c r="X8">
        <v>219367.9</v>
      </c>
      <c r="Y8">
        <v>136889.20000000001</v>
      </c>
      <c r="Z8">
        <v>1880707</v>
      </c>
      <c r="AA8">
        <v>233509.4</v>
      </c>
      <c r="AB8">
        <v>107242</v>
      </c>
      <c r="AC8">
        <v>2728322</v>
      </c>
      <c r="AD8">
        <v>280929.2</v>
      </c>
      <c r="AE8">
        <v>174134.7</v>
      </c>
      <c r="AF8">
        <v>2613443</v>
      </c>
      <c r="AG8">
        <v>308405.7</v>
      </c>
      <c r="AH8">
        <v>151532.29999999999</v>
      </c>
      <c r="AI8">
        <v>2444127</v>
      </c>
      <c r="AJ8">
        <v>268556.5</v>
      </c>
      <c r="AK8">
        <v>145704.1</v>
      </c>
      <c r="AL8">
        <v>2268810</v>
      </c>
      <c r="AM8">
        <v>257876.4</v>
      </c>
      <c r="AN8">
        <v>140911</v>
      </c>
      <c r="AO8">
        <v>2283717</v>
      </c>
      <c r="AP8">
        <v>241771.9</v>
      </c>
      <c r="AQ8">
        <v>153321.20000000001</v>
      </c>
      <c r="AR8">
        <v>2725935</v>
      </c>
      <c r="AS8">
        <v>213165</v>
      </c>
      <c r="AT8">
        <v>120370.8</v>
      </c>
      <c r="AU8">
        <v>1502089</v>
      </c>
      <c r="AV8">
        <v>223080.3</v>
      </c>
      <c r="AW8">
        <v>106869.1</v>
      </c>
      <c r="AX8">
        <v>2502502</v>
      </c>
      <c r="AY8">
        <v>213147.7</v>
      </c>
      <c r="AZ8">
        <v>126161.1</v>
      </c>
      <c r="BA8">
        <v>2722915</v>
      </c>
      <c r="BB8">
        <v>233285.1</v>
      </c>
      <c r="BC8">
        <v>155499.1</v>
      </c>
      <c r="BD8">
        <v>0</v>
      </c>
      <c r="BE8">
        <v>0</v>
      </c>
      <c r="BF8">
        <v>0</v>
      </c>
      <c r="BG8">
        <v>0</v>
      </c>
      <c r="BH8">
        <v>1036.7909999999999</v>
      </c>
      <c r="BI8">
        <v>0</v>
      </c>
    </row>
    <row r="9" spans="1:61" s="6" customFormat="1">
      <c r="A9" s="7" t="s">
        <v>76</v>
      </c>
      <c r="B9">
        <v>376753.7</v>
      </c>
      <c r="C9">
        <v>5240.442</v>
      </c>
      <c r="D9">
        <v>2701.248</v>
      </c>
      <c r="E9">
        <v>296860</v>
      </c>
      <c r="F9">
        <v>8715.902</v>
      </c>
      <c r="G9">
        <v>7432.4279999999999</v>
      </c>
      <c r="H9">
        <v>277168.8</v>
      </c>
      <c r="I9">
        <v>8636.1110000000008</v>
      </c>
      <c r="J9">
        <v>3402.7959999999998</v>
      </c>
      <c r="K9">
        <v>305874.3</v>
      </c>
      <c r="L9">
        <v>9273.5759999999991</v>
      </c>
      <c r="M9">
        <v>2062.7559999999999</v>
      </c>
      <c r="N9">
        <v>64898.879999999997</v>
      </c>
      <c r="O9">
        <v>12679.65</v>
      </c>
      <c r="P9">
        <v>1894.2170000000001</v>
      </c>
      <c r="Q9">
        <v>127963.4</v>
      </c>
      <c r="R9">
        <v>9076.3809999999994</v>
      </c>
      <c r="S9">
        <v>0</v>
      </c>
      <c r="T9">
        <v>160638.79999999999</v>
      </c>
      <c r="U9">
        <v>8276.3610000000008</v>
      </c>
      <c r="V9">
        <v>4073.9470000000001</v>
      </c>
      <c r="W9">
        <v>314433.40000000002</v>
      </c>
      <c r="X9">
        <v>17715.73</v>
      </c>
      <c r="Y9">
        <v>1732.798</v>
      </c>
      <c r="Z9">
        <v>239902.4</v>
      </c>
      <c r="AA9">
        <v>10983.17</v>
      </c>
      <c r="AB9">
        <v>1384.6559999999999</v>
      </c>
      <c r="AC9">
        <v>317109</v>
      </c>
      <c r="AD9">
        <v>10504.76</v>
      </c>
      <c r="AE9">
        <v>10820.68</v>
      </c>
      <c r="AF9">
        <v>325590.59999999998</v>
      </c>
      <c r="AG9">
        <v>20447.03</v>
      </c>
      <c r="AH9">
        <v>5150.6899999999996</v>
      </c>
      <c r="AI9">
        <v>304431.90000000002</v>
      </c>
      <c r="AJ9">
        <v>25752.2</v>
      </c>
      <c r="AK9">
        <v>7988.2169999999996</v>
      </c>
      <c r="AL9">
        <v>262840.2</v>
      </c>
      <c r="AM9">
        <v>10675.81</v>
      </c>
      <c r="AN9">
        <v>1422.6949999999999</v>
      </c>
      <c r="AO9">
        <v>246533.2</v>
      </c>
      <c r="AP9">
        <v>21967.32</v>
      </c>
      <c r="AQ9">
        <v>2460.5239999999999</v>
      </c>
      <c r="AR9">
        <v>326052.09999999998</v>
      </c>
      <c r="AS9">
        <v>12065.93</v>
      </c>
      <c r="AT9">
        <v>4916.6559999999999</v>
      </c>
      <c r="AU9">
        <v>149495</v>
      </c>
      <c r="AV9">
        <v>5794.6790000000001</v>
      </c>
      <c r="AW9">
        <v>3490.221</v>
      </c>
      <c r="AX9">
        <v>276129.59999999998</v>
      </c>
      <c r="AY9">
        <v>10921.37</v>
      </c>
      <c r="AZ9">
        <v>0</v>
      </c>
      <c r="BA9">
        <v>291387.3</v>
      </c>
      <c r="BB9">
        <v>14938.43</v>
      </c>
      <c r="BC9">
        <v>9589.6869999999999</v>
      </c>
      <c r="BD9">
        <v>0</v>
      </c>
      <c r="BE9">
        <v>0</v>
      </c>
      <c r="BF9">
        <v>0</v>
      </c>
      <c r="BG9">
        <v>0</v>
      </c>
      <c r="BH9">
        <v>0</v>
      </c>
      <c r="BI9">
        <v>1092.7650000000001</v>
      </c>
    </row>
    <row r="10" spans="1:61" s="6" customFormat="1">
      <c r="A10" s="7" t="s">
        <v>77</v>
      </c>
      <c r="B10">
        <v>83308.009999999995</v>
      </c>
      <c r="C10">
        <v>0</v>
      </c>
      <c r="D10">
        <v>0</v>
      </c>
      <c r="E10">
        <v>46770.92</v>
      </c>
      <c r="F10">
        <v>0</v>
      </c>
      <c r="G10">
        <v>0</v>
      </c>
      <c r="H10">
        <v>26897.98</v>
      </c>
      <c r="I10">
        <v>1098.452</v>
      </c>
      <c r="J10">
        <v>2850.5160000000001</v>
      </c>
      <c r="K10">
        <v>29599.98</v>
      </c>
      <c r="L10">
        <v>0</v>
      </c>
      <c r="M10">
        <v>1131.808</v>
      </c>
      <c r="N10">
        <v>4344.223</v>
      </c>
      <c r="O10">
        <v>0</v>
      </c>
      <c r="P10">
        <v>0</v>
      </c>
      <c r="Q10">
        <v>13744.31</v>
      </c>
      <c r="R10">
        <v>0</v>
      </c>
      <c r="S10">
        <v>0</v>
      </c>
      <c r="T10">
        <v>35204.67</v>
      </c>
      <c r="U10">
        <v>1449.018</v>
      </c>
      <c r="V10">
        <v>0</v>
      </c>
      <c r="W10">
        <v>60377.06</v>
      </c>
      <c r="X10">
        <v>2015.7860000000001</v>
      </c>
      <c r="Y10">
        <v>0</v>
      </c>
      <c r="Z10">
        <v>53465.15</v>
      </c>
      <c r="AA10">
        <v>1128.329</v>
      </c>
      <c r="AB10">
        <v>0</v>
      </c>
      <c r="AC10">
        <v>146273.79999999999</v>
      </c>
      <c r="AD10">
        <v>0</v>
      </c>
      <c r="AE10">
        <v>1204.2280000000001</v>
      </c>
      <c r="AF10">
        <v>126252.8</v>
      </c>
      <c r="AG10">
        <v>1011.075</v>
      </c>
      <c r="AH10">
        <v>1219.4760000000001</v>
      </c>
      <c r="AI10">
        <v>86909.08</v>
      </c>
      <c r="AJ10">
        <v>0</v>
      </c>
      <c r="AK10">
        <v>0</v>
      </c>
      <c r="AL10">
        <v>216992.4</v>
      </c>
      <c r="AM10">
        <v>1192.537</v>
      </c>
      <c r="AN10">
        <v>0</v>
      </c>
      <c r="AO10">
        <v>211544.9</v>
      </c>
      <c r="AP10">
        <v>2311.1799999999998</v>
      </c>
      <c r="AQ10">
        <v>0</v>
      </c>
      <c r="AR10">
        <v>162531.5</v>
      </c>
      <c r="AS10">
        <v>0</v>
      </c>
      <c r="AT10">
        <v>0</v>
      </c>
      <c r="AU10">
        <v>229724.79999999999</v>
      </c>
      <c r="AV10">
        <v>0</v>
      </c>
      <c r="AW10">
        <v>0</v>
      </c>
      <c r="AX10">
        <v>448032.4</v>
      </c>
      <c r="AY10">
        <v>0</v>
      </c>
      <c r="AZ10">
        <v>0</v>
      </c>
      <c r="BA10">
        <v>337841.1</v>
      </c>
      <c r="BB10">
        <v>0</v>
      </c>
      <c r="BC10">
        <v>1421.7639999999999</v>
      </c>
      <c r="BD10">
        <v>1519.029</v>
      </c>
      <c r="BE10">
        <v>1637.384</v>
      </c>
      <c r="BF10">
        <v>0</v>
      </c>
      <c r="BG10">
        <v>0</v>
      </c>
      <c r="BH10">
        <v>0</v>
      </c>
      <c r="BI10">
        <v>0</v>
      </c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3097340.71</v>
      </c>
      <c r="C25" s="23">
        <f t="shared" ref="C25:BC25" si="0">SUM(C8:C24)</f>
        <v>143890.842</v>
      </c>
      <c r="D25" s="23">
        <f t="shared" si="0"/>
        <v>113971.74800000001</v>
      </c>
      <c r="E25" s="23">
        <f t="shared" si="0"/>
        <v>2411129.92</v>
      </c>
      <c r="F25" s="23">
        <f t="shared" si="0"/>
        <v>234055.802</v>
      </c>
      <c r="G25" s="23">
        <f t="shared" si="0"/>
        <v>181547.228</v>
      </c>
      <c r="H25" s="23">
        <f t="shared" si="0"/>
        <v>2314548.7799999998</v>
      </c>
      <c r="I25" s="23">
        <f t="shared" si="0"/>
        <v>215251.56299999999</v>
      </c>
      <c r="J25" s="23">
        <f t="shared" si="0"/>
        <v>166943.212</v>
      </c>
      <c r="K25" s="23">
        <f t="shared" si="0"/>
        <v>2524587.2799999998</v>
      </c>
      <c r="L25" s="23">
        <f t="shared" si="0"/>
        <v>202277.976</v>
      </c>
      <c r="M25" s="23">
        <f t="shared" si="0"/>
        <v>121532.064</v>
      </c>
      <c r="N25" s="23">
        <f t="shared" si="0"/>
        <v>812018.70299999998</v>
      </c>
      <c r="O25" s="23">
        <f t="shared" si="0"/>
        <v>229067.44999999998</v>
      </c>
      <c r="P25" s="23">
        <f t="shared" si="0"/>
        <v>116551.117</v>
      </c>
      <c r="Q25" s="23">
        <f t="shared" si="0"/>
        <v>1276891.71</v>
      </c>
      <c r="R25" s="23">
        <f t="shared" si="0"/>
        <v>198068.28099999999</v>
      </c>
      <c r="S25" s="23">
        <f t="shared" si="0"/>
        <v>85121.95</v>
      </c>
      <c r="T25" s="23">
        <f t="shared" si="0"/>
        <v>1675482.47</v>
      </c>
      <c r="U25" s="23">
        <f t="shared" si="0"/>
        <v>240630.07900000003</v>
      </c>
      <c r="V25" s="23">
        <f t="shared" si="0"/>
        <v>127944.747</v>
      </c>
      <c r="W25" s="23">
        <f t="shared" si="0"/>
        <v>2812462.46</v>
      </c>
      <c r="X25" s="23">
        <f t="shared" si="0"/>
        <v>239099.416</v>
      </c>
      <c r="Y25" s="23">
        <f t="shared" si="0"/>
        <v>138621.99800000002</v>
      </c>
      <c r="Z25" s="23">
        <f t="shared" si="0"/>
        <v>2174074.5499999998</v>
      </c>
      <c r="AA25" s="23">
        <f t="shared" si="0"/>
        <v>245620.899</v>
      </c>
      <c r="AB25" s="23">
        <f t="shared" si="0"/>
        <v>108626.656</v>
      </c>
      <c r="AC25" s="23">
        <f t="shared" si="0"/>
        <v>3191704.8</v>
      </c>
      <c r="AD25" s="23">
        <f t="shared" si="0"/>
        <v>291433.96000000002</v>
      </c>
      <c r="AE25" s="23">
        <f t="shared" si="0"/>
        <v>186159.60800000001</v>
      </c>
      <c r="AF25" s="23">
        <f t="shared" si="0"/>
        <v>3065286.4</v>
      </c>
      <c r="AG25" s="23">
        <f t="shared" si="0"/>
        <v>329863.80499999999</v>
      </c>
      <c r="AH25" s="23">
        <f t="shared" si="0"/>
        <v>157902.46599999999</v>
      </c>
      <c r="AI25" s="23">
        <f t="shared" si="0"/>
        <v>2835467.98</v>
      </c>
      <c r="AJ25" s="23">
        <f t="shared" si="0"/>
        <v>294308.7</v>
      </c>
      <c r="AK25" s="23">
        <f t="shared" si="0"/>
        <v>153692.31700000001</v>
      </c>
      <c r="AL25" s="23">
        <f t="shared" si="0"/>
        <v>2748642.6</v>
      </c>
      <c r="AM25" s="23">
        <f t="shared" si="0"/>
        <v>269744.74700000003</v>
      </c>
      <c r="AN25" s="23">
        <f t="shared" si="0"/>
        <v>142333.69500000001</v>
      </c>
      <c r="AO25" s="23">
        <f t="shared" si="0"/>
        <v>2741795.1</v>
      </c>
      <c r="AP25" s="23">
        <f t="shared" si="0"/>
        <v>266050.39999999997</v>
      </c>
      <c r="AQ25" s="23">
        <f t="shared" si="0"/>
        <v>155781.72400000002</v>
      </c>
      <c r="AR25" s="23">
        <f t="shared" si="0"/>
        <v>3214518.6</v>
      </c>
      <c r="AS25" s="23">
        <f t="shared" si="0"/>
        <v>225230.93</v>
      </c>
      <c r="AT25" s="23">
        <f t="shared" si="0"/>
        <v>125287.45600000001</v>
      </c>
      <c r="AU25" s="23">
        <f t="shared" si="0"/>
        <v>1881308.8</v>
      </c>
      <c r="AV25" s="23">
        <f t="shared" si="0"/>
        <v>228874.97899999999</v>
      </c>
      <c r="AW25" s="23">
        <f t="shared" si="0"/>
        <v>110359.32100000001</v>
      </c>
      <c r="AX25" s="23">
        <f t="shared" si="0"/>
        <v>3226664</v>
      </c>
      <c r="AY25" s="23">
        <f t="shared" si="0"/>
        <v>224069.07</v>
      </c>
      <c r="AZ25" s="23">
        <f t="shared" si="0"/>
        <v>126161.1</v>
      </c>
      <c r="BA25" s="23">
        <f t="shared" si="0"/>
        <v>3352143.4</v>
      </c>
      <c r="BB25" s="23">
        <f t="shared" si="0"/>
        <v>248223.53</v>
      </c>
      <c r="BC25" s="23">
        <f t="shared" si="0"/>
        <v>166510.55100000001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85.839746114090232</v>
      </c>
      <c r="D34" s="16">
        <f>(AVERAGE(B9,E9,H9)/AVERAGE(B25,E25,H25))*100</f>
        <v>12.153651297153051</v>
      </c>
      <c r="E34" s="16">
        <f>(AVERAGE(B10,E10,H10)/AVERAGE(B25,E25,H25))*100</f>
        <v>2.0066025887567109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14.160253885909761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88.155947409942698</v>
      </c>
      <c r="D35" s="16">
        <f>(AVERAGE(K9,N9,Q9)/AVERAGE(K25,N25,Q25))*100</f>
        <v>10.810378874941813</v>
      </c>
      <c r="E35" s="16">
        <f>(AVERAGE($K10,$N10,$Q10)/AVERAGE(K25,N25,Q25))*100</f>
        <v>1.0336737151154787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11.844052590057291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87.030637142478014</v>
      </c>
      <c r="D36" s="16">
        <f>(AVERAGE(T9,W9,Z9)/AVERAGE(T25,W25,Z25))*100</f>
        <v>10.732100110881095</v>
      </c>
      <c r="E36" s="16">
        <f>(AVERAGE(T10,W10,Z10)/AVERAGE(T25,W25,Z25))*100</f>
        <v>2.2372627466409032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12.969362857521999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85.630211209812671</v>
      </c>
      <c r="D37" s="16">
        <f>(AVERAGE(AC9,AF9,AI9)/AVERAGE(AC25,AF25,AI25))*100</f>
        <v>10.416670355620997</v>
      </c>
      <c r="E37" s="16">
        <f>(AVERAGE(AC10,AF10,AI10)/AVERAGE(AC25,AF25,AI25))*100</f>
        <v>3.9531184345663459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14.369788790187343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83.612849383287539</v>
      </c>
      <c r="D38" s="16">
        <f>(AVERAGE(AL9,AO9,AR9)/AVERAGE(AL25,AO25,AR25))*100</f>
        <v>9.5971245714352413</v>
      </c>
      <c r="E38" s="16">
        <f>(AVERAGE(AL10,AO10,AR10)/AVERAGE(AL25,AO25,AR25))*100</f>
        <v>6.7900260452772185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16.387150616712461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79.52025528916495</v>
      </c>
      <c r="D39" s="3">
        <f>(AVERAGE(AU9,AX9,BA9)/AVERAGE(AU25,AX25,BA25))*100</f>
        <v>8.4752015581062583</v>
      </c>
      <c r="E39" s="3">
        <f>(AVERAGE(AU10,AX10,BA10)/AVERAGE(AU25,AX25,BA25))*100</f>
        <v>12.004543152728802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20.47974471083506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0.87081259797694222</v>
      </c>
      <c r="D43" s="6">
        <f>STDEV(((B9/B25)*100),((E9/E25)*100),((H9/H25)*100))</f>
        <v>0.16890425401813597</v>
      </c>
      <c r="E43" s="6">
        <f>STDEV(((B10/B25)*100),((E10/E25)*100),((H10/H25)*100))</f>
        <v>0.76381022644332419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2.3830297551484998</v>
      </c>
      <c r="D44" s="6">
        <f>STDEV(((K9/K25)*100),((N9/N25)*100),((Q9/Q25)*100))</f>
        <v>2.0618483860924308</v>
      </c>
      <c r="E44" s="6">
        <f>STDEV(((K10/K25)*100),((N10/N25)*100),((Q10/Q25)*100))</f>
        <v>0.34368598453645294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0.99744862589852035</v>
      </c>
      <c r="D45" s="6">
        <f>STDEV(((T9/T25)*100),((W9/W25)*100),((Z9/Z25)*100))</f>
        <v>0.88042108395014118</v>
      </c>
      <c r="E45" s="6">
        <f>STDEV(((T10/T25)*100),((W10/W25)*100),((Z10/Z25)*100))</f>
        <v>0.19489325384751369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0.49072391218010497</v>
      </c>
      <c r="D46" s="6">
        <f>STDEV(((AC9/AC25)*100),((AF9/AF25)*100),((AI9/AI25)*100))</f>
        <v>0.4332483882798519</v>
      </c>
      <c r="E46" s="6">
        <f>STDEV(((AC10/AC25)*100),((AF10/AF25)*100),((AI10/AI25)*100))</f>
        <v>0.77778308685503506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1.1499161639938515</v>
      </c>
      <c r="D47" s="6">
        <f>STDEV(((AL9/AL25)*100),((AO9/AO25)*100),((AR9/AR25)*100))</f>
        <v>0.57572530450525383</v>
      </c>
      <c r="E47" s="6">
        <f>STDEV(((AL10/AL25)*100),((AO10/AO25)*100),((AR10/AR25)*100))</f>
        <v>1.5895852739175902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1.8543352971831866</v>
      </c>
      <c r="D48" s="6">
        <f>STDEV(((AU9/AU25)*100),((AX9/AX25)*100),((BA9/BA25)*100))</f>
        <v>0.39767509391952793</v>
      </c>
      <c r="E48" s="6">
        <f>STDEV(((AU10/AU25)*100),((AX10/AX25)*100),((BA10/BA25)*100))</f>
        <v>1.9080650828137886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0.58973363751375385</v>
      </c>
      <c r="C51" s="3">
        <f>(AVERAGE(T25,W25,Z25)/AVERAGE(B25,E25,H25))</f>
        <v>0.85159183824650631</v>
      </c>
      <c r="D51" s="3">
        <f>(AVERAGE(AC25,AF25,AI25)/AVERAGE(B25,E25,H25))</f>
        <v>1.1622697967970399</v>
      </c>
      <c r="E51" s="3">
        <f>(AVERAGE(AL25,AO25,AR25)/AVERAGE(B25,E25,H25))</f>
        <v>1.1127361244780549</v>
      </c>
      <c r="F51" s="3">
        <f>(AVERAGE(AU25,AX25,BA25)/AVERAGE(B25,E25,H25))</f>
        <v>1.0814387331297697</v>
      </c>
    </row>
    <row r="52" spans="1:22">
      <c r="A52" s="3" t="s">
        <v>4</v>
      </c>
      <c r="B52" s="3">
        <f>STDEV((K25/B25),(N25/E25),(Q25/H25))</f>
        <v>0.23956091822502856</v>
      </c>
      <c r="C52" s="3">
        <f>STDEV((T25/B25),(W25/E25),(Z25/H25))</f>
        <v>0.31663562703638504</v>
      </c>
      <c r="D52" s="3">
        <f>STDEV((AC25/B25),(AF25/E25),(AI25/H25))</f>
        <v>0.12780893660561948</v>
      </c>
      <c r="E52" s="3">
        <f>STDEV((AL25/B25),(AO25/E25),(AR25/H25))</f>
        <v>0.25070638753878804</v>
      </c>
      <c r="F52" s="3">
        <f>STDEV((AU25/B25),(AX25/E25),(BA25/H25))</f>
        <v>0.45704695129361039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96.006240962896257</v>
      </c>
      <c r="D57" s="16">
        <f>(AVERAGE(C9,F9,I9)/AVERAGE(C25,F25,I25))*100</f>
        <v>3.8085845057181711</v>
      </c>
      <c r="E57" s="16">
        <f>(AVERAGE(C10,F10,I10)/AVERAGE(C25,F25,I25))*100</f>
        <v>0.18517453138559473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3.9937590371037657</v>
      </c>
    </row>
    <row r="58" spans="1:22">
      <c r="B58" s="3">
        <v>5</v>
      </c>
      <c r="C58" s="16">
        <f>(AVERAGE(L8,O8,R8)/AVERAGE(L25,O25,R25))*100</f>
        <v>95.070077652439821</v>
      </c>
      <c r="D58" s="16">
        <f>(AVERAGE(L9,O9,R9)/AVERAGE(L25,O25,R25))*100</f>
        <v>4.9299223475601872</v>
      </c>
      <c r="E58" s="16">
        <f>(AVERAGE(L10,O10,R10)/AVERAGE(L25,O25,R25))*100</f>
        <v>0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4.9299223475601872</v>
      </c>
    </row>
    <row r="59" spans="1:22">
      <c r="B59" s="3">
        <v>15</v>
      </c>
      <c r="C59" s="16">
        <f>(AVERAGE(U8,X8,AA8)/AVERAGE(U25,X25,AA25))*100</f>
        <v>94.26919812219748</v>
      </c>
      <c r="D59" s="16">
        <f>(AVERAGE(U9,X9,AA9)/AVERAGE(U25,X25,AA25))*100</f>
        <v>5.0975723327448828</v>
      </c>
      <c r="E59" s="16">
        <f>(AVERAGE(U10,X10,AA10)/AVERAGE(U25,X25,AA25))*100</f>
        <v>0.63322954505764006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5.7308018778025227</v>
      </c>
    </row>
    <row r="60" spans="1:22">
      <c r="B60" s="3">
        <v>30</v>
      </c>
      <c r="C60" s="16">
        <f>(AVERAGE(AD8,AG8,AJ8)/AVERAGE(AD25,AG25,AJ25))*100</f>
        <v>93.696520589771055</v>
      </c>
      <c r="D60" s="16">
        <f>(AVERAGE(AD9,AG9,AJ9)/AVERAGE(AD25,AG25,AJ25))*100</f>
        <v>6.1930526014798284</v>
      </c>
      <c r="E60" s="16">
        <f>(AVERAGE(AD10,AG10,AJ10)/AVERAGE(AD25,AG25,AJ25))*100</f>
        <v>0.11042680874910599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6.3034794102289347</v>
      </c>
    </row>
    <row r="61" spans="1:22">
      <c r="B61" s="3">
        <v>60</v>
      </c>
      <c r="C61" s="16">
        <f>(AVERAGE(AM8,AP8,AS8)/AVERAGE(AM25,AP25,AS25))*100</f>
        <v>93.664766759365591</v>
      </c>
      <c r="D61" s="16">
        <f>(AVERAGE(AM9,AP9,AS9)/AVERAGE(AM25,AP25,AS25))*100</f>
        <v>5.8748394241949207</v>
      </c>
      <c r="E61" s="16">
        <f>(AVERAGE(AM10,AP10,AS10)/AVERAGE(AM25,AP25,AS25))*100</f>
        <v>0.46039381643948574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6.3352332406344063</v>
      </c>
    </row>
    <row r="62" spans="1:22">
      <c r="B62" s="3">
        <v>120</v>
      </c>
      <c r="C62" s="3">
        <f>(AVERAGE(AV8,AY8,BB8)/AVERAGE(AV25,AY25,BB25))*100</f>
        <v>95.485461685900333</v>
      </c>
      <c r="D62" s="3">
        <f>(AVERAGE(AV9,AY9,BB9)/AVERAGE(AV25,AY25,BB25))*100</f>
        <v>4.51453831409966</v>
      </c>
      <c r="E62" s="3">
        <f>(AVERAGE(AV10,AY10,BB10)/AVERAGE(AV25,AY25,BB25))*100</f>
        <v>0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4.51453831409966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0.48641564715394869</v>
      </c>
      <c r="D65" s="6">
        <f>STDEV(((C9/C25)*100),((F9/F25)*100),((I9/I25)*100))</f>
        <v>0.19442219995756316</v>
      </c>
      <c r="E65" s="6">
        <f>STDEV(((C10/C25)*100),((F10/F25)*100),((I10/I25)*100))</f>
        <v>0.29462808495001863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0.54953701808141431</v>
      </c>
      <c r="D66" s="3">
        <f>STDEV(((L9/L25)*100),((O9/O25)*100),((R9/R25)*100))</f>
        <v>0.54953701808141786</v>
      </c>
      <c r="E66" s="6">
        <f>STDEV(((L10/L25)*100),((O10/O25)*100),((R10/R25)*100))</f>
        <v>0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2.2193792563577635</v>
      </c>
      <c r="D67" s="3">
        <f>STDEV(((U9/U25)*100),((X9/X25)*100),((AA9/AA25)*100))</f>
        <v>2.0597692724842647</v>
      </c>
      <c r="E67" s="6">
        <f>STDEV(((U10/U25)*100),((X10/X25)*100),((AA10/AA25)*100))</f>
        <v>0.19392690572558005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2.5797319490503225</v>
      </c>
      <c r="D68" s="3">
        <f>STDEV(((AD9/AD25)*100),((AG9/AG25)*100),((AJ9/AJ25)*100))</f>
        <v>2.5728076419130814</v>
      </c>
      <c r="E68" s="6">
        <f>STDEV(((AD10/AD25)*100),((AG10/AG25)*100),((AJ10/AJ25)*100))</f>
        <v>0.17696528523973734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2.4983077330847889</v>
      </c>
      <c r="D69" s="3">
        <f>STDEV(((AM9/AM25)*100),((AP9/AP25)*100),((AS9/AS25)*100))</f>
        <v>2.1927378388025529</v>
      </c>
      <c r="E69" s="6">
        <f>STDEV(((AM10/AM25)*100),((AP10/AP25)*100),((AS10/AS25)*100))</f>
        <v>0.43437306902833639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1.7771529248438698</v>
      </c>
      <c r="D70" s="3">
        <f>STDEV(((AV9/AV25)*100),((AY9/AY25)*100),((BB9/BB25)*100))</f>
        <v>1.7771529248438793</v>
      </c>
      <c r="E70" s="6">
        <f>STDEV(((AV10/AV25)*100),((AY10/AY25)*100),((BB10/BB25)*100))</f>
        <v>0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1.0610512634270319</v>
      </c>
      <c r="C73" s="3">
        <f>(AVERAGE(U25,X25,AA25)/AVERAGE(C25,F25,I25))</f>
        <v>1.2227791410030342</v>
      </c>
      <c r="D73" s="3">
        <f>(AVERAGE(AD25,AG25,AJ25)/AVERAGE(C25,F25,I25))</f>
        <v>1.5435084836660677</v>
      </c>
      <c r="E73" s="21">
        <f>AVERAGE(AM25,AP25,AS25)/AVERAGE(C25,F25,I25)</f>
        <v>1.2829203932506157</v>
      </c>
      <c r="F73" s="3">
        <f>(AVERAGE(AV25,AY25,BB25)/AVERAGE(C25,F25,I25))</f>
        <v>1.182012303351416</v>
      </c>
    </row>
    <row r="74" spans="1:22">
      <c r="A74" s="3" t="s">
        <v>4</v>
      </c>
      <c r="B74" s="3">
        <f>STDEV((L25/C25),(O25/F25),(R25/I25))</f>
        <v>0.26509020878876777</v>
      </c>
      <c r="C74" s="3">
        <f>STDEV((U25/C25),(X25/F25),(AA25/I25))</f>
        <v>0.34640454914743557</v>
      </c>
      <c r="D74" s="3">
        <f>STDEV((AD25/C25),(AG25/F25),(AJ25/I25))</f>
        <v>0.36841567252087187</v>
      </c>
      <c r="E74" s="3">
        <f>STDEV((AM25/C25),(AP25/F25),(AS25/I25))</f>
        <v>0.45438475771795644</v>
      </c>
      <c r="F74" s="3">
        <f>STDEV((AV25/C25),(AY25/F25),(BB25/I25))</f>
        <v>0.32423107963495268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96.456577764580388</v>
      </c>
      <c r="D79" s="16">
        <f>(AVERAGE(D9,G9,J9)/AVERAGE(D25,G25,J25))*100</f>
        <v>2.9270440592215512</v>
      </c>
      <c r="E79" s="16">
        <f>(AVERAGE(D10,G10,J10)/AVERAGE(D25,G25,J25))*100</f>
        <v>0.61637817619805069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3.5434222354196017</v>
      </c>
    </row>
    <row r="80" spans="1:22">
      <c r="B80" s="3">
        <v>5</v>
      </c>
      <c r="C80" s="16">
        <f>(AVERAGE(M8,P8,S8)/AVERAGE(M25,P25,S25))*100</f>
        <v>98.425525923968067</v>
      </c>
      <c r="D80" s="16">
        <f>(AVERAGE(M9,P9,S9)/AVERAGE(M25,P25,S25))*100</f>
        <v>1.2242915165848651</v>
      </c>
      <c r="E80" s="16">
        <f>(AVERAGE(M10,P10,S10)/AVERAGE(M25,P25,S25))*100</f>
        <v>0.35018255944705284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1.574474076031918</v>
      </c>
    </row>
    <row r="81" spans="1:22">
      <c r="B81" s="3">
        <v>15</v>
      </c>
      <c r="C81" s="16">
        <f>(AVERAGE(V8,Y8,AB8)/AVERAGE(V25,Y25,AB25))*100</f>
        <v>98.083281587353923</v>
      </c>
      <c r="D81" s="16">
        <f>(AVERAGE(V9,Y9,AB9)/AVERAGE(V25,Y25,AB25))*100</f>
        <v>1.916718412646069</v>
      </c>
      <c r="E81" s="16">
        <f>(AVERAGE(V10,Y10,AB10)/AVERAGE(V25,Y25,AB25))*100</f>
        <v>0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1.916718412646069</v>
      </c>
    </row>
    <row r="82" spans="1:22">
      <c r="B82" s="3">
        <v>30</v>
      </c>
      <c r="C82" s="16">
        <f>(AVERAGE(AE8,AH8,AK8)/AVERAGE(AE25,AH25,AK25))*100</f>
        <v>94.699536261850852</v>
      </c>
      <c r="D82" s="16">
        <f>(AVERAGE(AE9,AH9,AK9)/AVERAGE(AE25,AH25,AK25))*100</f>
        <v>4.8135360397051716</v>
      </c>
      <c r="E82" s="16">
        <f>(AVERAGE(AE10,AH10,AK10)/AVERAGE(AE25,AH25,AK25))*100</f>
        <v>0.48692769844395001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5.300463738149122</v>
      </c>
    </row>
    <row r="83" spans="1:22">
      <c r="B83" s="3">
        <v>60</v>
      </c>
      <c r="C83" s="16">
        <f>(AVERAGE(AN8,AQ8,AT8)/AVERAGE(AN25,AQ25,AT25))*100</f>
        <v>97.921630787225993</v>
      </c>
      <c r="D83" s="16">
        <f>(AVERAGE(AN9,AQ9,AT9)/AVERAGE(AN25,AQ25,AT25))*100</f>
        <v>2.0783692127740041</v>
      </c>
      <c r="E83" s="16">
        <f>(AVERAGE(AN10,AQ10,AT10)/AVERAGE(AN25,AQ25,AT25))*100</f>
        <v>0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2.0783692127740041</v>
      </c>
    </row>
    <row r="84" spans="1:22">
      <c r="B84" s="3">
        <v>120</v>
      </c>
      <c r="C84" s="3">
        <f>(AVERAGE(AW8,AZ8,BC8)/AVERAGE(AW25,AZ25,BC25))*100</f>
        <v>96.401846754348185</v>
      </c>
      <c r="D84" s="3">
        <f>(AVERAGE(AW9,AZ9,BC9)/AVERAGE(AW25,AZ25,BC25))*100</f>
        <v>3.2453853199153135</v>
      </c>
      <c r="E84" s="3">
        <f>(AVERAGE(AW10,AZ10,BC10)/AVERAGE(AW25,AZ25,BC25))*100</f>
        <v>0.35276792573648641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3.5981532456518002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0.91152656058993986</v>
      </c>
      <c r="D87" s="3">
        <f>STDEV(((D9/D25)*100),((G9/G25)*100),((J9/J25)*100))</f>
        <v>1.1035817898560147</v>
      </c>
      <c r="E87" s="3">
        <f>STDEV(((D10/D25)*100),((G10/G25)*100),((J10/J25)*100))</f>
        <v>0.98581197774566331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1.3264921369328304</v>
      </c>
      <c r="D88" s="3">
        <f>STDEV(((M9/M25)*100),((P9/P25)*100),((S9/S25)*100))</f>
        <v>0.9598049745792544</v>
      </c>
      <c r="E88" s="3">
        <f>STDEV(((M10/M25)*100),((P10/P25)*100),((S10/S25)*100))</f>
        <v>0.53767675127361614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1.1096151159258885</v>
      </c>
      <c r="D89" s="3">
        <f>STDEV(((V9/V25)*100),((Y9/Y25)*100),((AB9/AB25)*100))</f>
        <v>1.1096151159258962</v>
      </c>
      <c r="E89" s="3">
        <f>STDEV(((V10/V25)*100),((Y10/Y25)*100),((AB10/AB25)*100))</f>
        <v>0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1.2129443883058553</v>
      </c>
      <c r="D90" s="3">
        <f>STDEV(((AE9/AE25)*100),((AH9/AH25)*100),((AK9/AK25)*100))</f>
        <v>1.33107467417992</v>
      </c>
      <c r="E90" s="3">
        <f>STDEV(((AE10/AE25)*100),((AH10/AH25)*100),((AK10/AK25)*100))</f>
        <v>0.41445246869323549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1.5485859846157344</v>
      </c>
      <c r="D91" s="3">
        <f>STDEV(((AN9/AN25)*100),((AQ9/AQ25)*100),((AT9/AT25)*100))</f>
        <v>1.5485859846157397</v>
      </c>
      <c r="E91" s="3">
        <f>STDEV(((AN10/AN25)*100),((AQ10/AQ25)*100),((AT10/AT25)*100))</f>
        <v>0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3.3075766064405703</v>
      </c>
      <c r="D92" s="3">
        <f>STDEV(((AW9/AW25)*100),((AZ9/AZ25)*100),((BC9/BC25)*100))</f>
        <v>2.8842349037648458</v>
      </c>
      <c r="E92" s="3">
        <f>STDEV(((AW10/AW25)*100),((AZ10/AZ25)*100),((BC10/BC25)*100))</f>
        <v>0.49297526384626461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0.69887904219317498</v>
      </c>
      <c r="C95" s="3">
        <f>(AVERAGE(V25,Y25,AB25)/AVERAGE(D25,G25,J25))</f>
        <v>0.8112953031308151</v>
      </c>
      <c r="D95" s="3">
        <f>(AVERAGE(AE25,AH25,AK25)/AVERAGE(D25,G25,J25))</f>
        <v>1.0763137050244638</v>
      </c>
      <c r="E95" s="3">
        <f>(AVERAGE(AN25,AQ25,AT25)/AVERAGE(D25,G25,J25))</f>
        <v>0.91554052631001259</v>
      </c>
      <c r="F95" s="21">
        <f>AVERAGE(AW25,AZ25,BC25)/AVERAGE(D25,G25,J25)</f>
        <v>0.87148956705623704</v>
      </c>
    </row>
    <row r="96" spans="1:22">
      <c r="A96" s="3" t="s">
        <v>4</v>
      </c>
      <c r="B96" s="3">
        <f>STDEV((M25/D25),(P25/G25),(S25/J25))</f>
        <v>0.29073394274525038</v>
      </c>
      <c r="C96" s="3">
        <f>STDEV((V25/D25),(Y25/G25),(AB25/J25))</f>
        <v>0.24642823168854136</v>
      </c>
      <c r="D96" s="3">
        <f>STDEV((AE25/D25),(AH25/G25),(AK25/J25))</f>
        <v>0.42695284420497243</v>
      </c>
      <c r="E96" s="3">
        <f>STDEV((AN25/D25),(AQ25/G25),(AT25/J25))</f>
        <v>0.26225129305591527</v>
      </c>
      <c r="F96" s="3">
        <f>STDEV((AW25/D25),(AZ25/G25),(BC25/J25))</f>
        <v>0.16687482990963423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topLeftCell="B1" zoomScale="50" zoomScaleNormal="50" zoomScalePageLayoutView="50" workbookViewId="0">
      <pane ySplit="5" topLeftCell="A8" activePane="bottomLeft" state="frozen"/>
      <selection pane="bottomLeft" activeCell="B8" sqref="B8:BI10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3580983</v>
      </c>
      <c r="C8">
        <v>305697.2</v>
      </c>
      <c r="D8">
        <v>387629.6</v>
      </c>
      <c r="E8">
        <v>2799616</v>
      </c>
      <c r="F8">
        <v>295571.7</v>
      </c>
      <c r="G8">
        <v>278319.90000000002</v>
      </c>
      <c r="H8">
        <v>2539007</v>
      </c>
      <c r="I8">
        <v>190420.4</v>
      </c>
      <c r="J8">
        <v>388243.4</v>
      </c>
      <c r="K8">
        <v>2714858</v>
      </c>
      <c r="L8">
        <v>326683</v>
      </c>
      <c r="M8">
        <v>288992</v>
      </c>
      <c r="N8">
        <v>757154.8</v>
      </c>
      <c r="O8">
        <v>247843.6</v>
      </c>
      <c r="P8">
        <v>199341.7</v>
      </c>
      <c r="Q8">
        <v>1176884</v>
      </c>
      <c r="R8">
        <v>97581.65</v>
      </c>
      <c r="S8">
        <v>171262.2</v>
      </c>
      <c r="T8">
        <v>2048497</v>
      </c>
      <c r="U8">
        <v>414052.2</v>
      </c>
      <c r="V8">
        <v>180948.5</v>
      </c>
      <c r="W8">
        <v>3106046</v>
      </c>
      <c r="X8">
        <v>184053.9</v>
      </c>
      <c r="Y8">
        <v>421338.2</v>
      </c>
      <c r="Z8">
        <v>2428487</v>
      </c>
      <c r="AA8">
        <v>378948.1</v>
      </c>
      <c r="AB8">
        <v>114485.4</v>
      </c>
      <c r="AC8">
        <v>2830655</v>
      </c>
      <c r="AD8">
        <v>211252.3</v>
      </c>
      <c r="AE8">
        <v>509832.3</v>
      </c>
      <c r="AF8">
        <v>2987114</v>
      </c>
      <c r="AG8">
        <v>333125.3</v>
      </c>
      <c r="AH8">
        <v>449829.1</v>
      </c>
      <c r="AI8">
        <v>2826790</v>
      </c>
      <c r="AJ8">
        <v>327445.5</v>
      </c>
      <c r="AK8">
        <v>390291.20000000001</v>
      </c>
      <c r="AL8">
        <v>2962052</v>
      </c>
      <c r="AM8">
        <v>297464</v>
      </c>
      <c r="AN8">
        <v>297114.2</v>
      </c>
      <c r="AO8">
        <v>2363317</v>
      </c>
      <c r="AP8">
        <v>542467.9</v>
      </c>
      <c r="AQ8">
        <v>557495.19999999995</v>
      </c>
      <c r="AR8">
        <v>2998894</v>
      </c>
      <c r="AS8">
        <v>394536.9</v>
      </c>
      <c r="AT8">
        <v>385860.2</v>
      </c>
      <c r="AU8">
        <v>1805594</v>
      </c>
      <c r="AV8">
        <v>294095.3</v>
      </c>
      <c r="AW8">
        <v>396688.8</v>
      </c>
      <c r="AX8">
        <v>2257597</v>
      </c>
      <c r="AY8">
        <v>366184.1</v>
      </c>
      <c r="AZ8">
        <v>327170.8</v>
      </c>
      <c r="BA8">
        <v>2876837</v>
      </c>
      <c r="BB8">
        <v>409538.2</v>
      </c>
      <c r="BC8">
        <v>109374.7</v>
      </c>
      <c r="BD8">
        <v>0</v>
      </c>
      <c r="BE8">
        <v>0</v>
      </c>
      <c r="BF8">
        <v>0</v>
      </c>
      <c r="BG8">
        <v>883.40750000000003</v>
      </c>
      <c r="BH8">
        <v>0</v>
      </c>
      <c r="BI8">
        <v>0</v>
      </c>
    </row>
    <row r="9" spans="1:61" s="6" customFormat="1">
      <c r="A9" s="7" t="s">
        <v>76</v>
      </c>
      <c r="B9">
        <v>563744.1</v>
      </c>
      <c r="C9">
        <v>23946.22</v>
      </c>
      <c r="D9">
        <v>22328.59</v>
      </c>
      <c r="E9">
        <v>379015.3</v>
      </c>
      <c r="F9">
        <v>20696.740000000002</v>
      </c>
      <c r="G9">
        <v>14840.49</v>
      </c>
      <c r="H9">
        <v>274464.8</v>
      </c>
      <c r="I9">
        <v>52830.11</v>
      </c>
      <c r="J9">
        <v>15891.84</v>
      </c>
      <c r="K9">
        <v>356005.1</v>
      </c>
      <c r="L9">
        <v>7104.5129999999999</v>
      </c>
      <c r="M9">
        <v>28632.29</v>
      </c>
      <c r="N9">
        <v>78562.62</v>
      </c>
      <c r="O9">
        <v>6903.2860000000001</v>
      </c>
      <c r="P9">
        <v>6590.8209999999999</v>
      </c>
      <c r="Q9">
        <v>137248.5</v>
      </c>
      <c r="R9">
        <v>9996.9740000000002</v>
      </c>
      <c r="S9">
        <v>8944.1170000000002</v>
      </c>
      <c r="T9">
        <v>226143</v>
      </c>
      <c r="U9">
        <v>24026.76</v>
      </c>
      <c r="V9">
        <v>9100.6209999999992</v>
      </c>
      <c r="W9">
        <v>335044.59999999998</v>
      </c>
      <c r="X9">
        <v>28468.799999999999</v>
      </c>
      <c r="Y9">
        <v>44319.26</v>
      </c>
      <c r="Z9">
        <v>287531.59999999998</v>
      </c>
      <c r="AA9">
        <v>40457.71</v>
      </c>
      <c r="AB9">
        <v>3543.3229999999999</v>
      </c>
      <c r="AC9">
        <v>391627.5</v>
      </c>
      <c r="AD9">
        <v>12233.57</v>
      </c>
      <c r="AE9">
        <v>16531.96</v>
      </c>
      <c r="AF9">
        <v>378292.7</v>
      </c>
      <c r="AG9">
        <v>14437.66</v>
      </c>
      <c r="AH9">
        <v>23005.64</v>
      </c>
      <c r="AI9">
        <v>324845.2</v>
      </c>
      <c r="AJ9">
        <v>11202.17</v>
      </c>
      <c r="AK9">
        <v>30656.68</v>
      </c>
      <c r="AL9">
        <v>369535.5</v>
      </c>
      <c r="AM9">
        <v>14256.15</v>
      </c>
      <c r="AN9">
        <v>19098.47</v>
      </c>
      <c r="AO9">
        <v>228628.7</v>
      </c>
      <c r="AP9">
        <v>39422.19</v>
      </c>
      <c r="AQ9">
        <v>64593.29</v>
      </c>
      <c r="AR9">
        <v>331529.09999999998</v>
      </c>
      <c r="AS9">
        <v>24804.19</v>
      </c>
      <c r="AT9">
        <v>43512.71</v>
      </c>
      <c r="AU9">
        <v>201870</v>
      </c>
      <c r="AV9">
        <v>0</v>
      </c>
      <c r="AW9">
        <v>45622.59</v>
      </c>
      <c r="AX9">
        <v>142610.79999999999</v>
      </c>
      <c r="AY9">
        <v>25600.65</v>
      </c>
      <c r="AZ9">
        <v>19466.650000000001</v>
      </c>
      <c r="BA9">
        <v>286529.90000000002</v>
      </c>
      <c r="BB9">
        <v>36740.870000000003</v>
      </c>
      <c r="BC9">
        <v>0</v>
      </c>
      <c r="BD9">
        <v>0</v>
      </c>
      <c r="BE9">
        <v>0</v>
      </c>
      <c r="BF9">
        <v>0</v>
      </c>
      <c r="BG9">
        <v>0</v>
      </c>
      <c r="BH9">
        <v>668.91039999999998</v>
      </c>
      <c r="BI9">
        <v>0</v>
      </c>
    </row>
    <row r="10" spans="1:61" s="6" customFormat="1">
      <c r="A10" s="7" t="s">
        <v>77</v>
      </c>
      <c r="B10">
        <v>105380.8</v>
      </c>
      <c r="C10">
        <v>1045.4690000000001</v>
      </c>
      <c r="D10">
        <v>5546.1660000000002</v>
      </c>
      <c r="E10">
        <v>76248.36</v>
      </c>
      <c r="F10">
        <v>0</v>
      </c>
      <c r="G10">
        <v>1525.971</v>
      </c>
      <c r="H10">
        <v>50540.49</v>
      </c>
      <c r="I10">
        <v>0</v>
      </c>
      <c r="J10">
        <v>0</v>
      </c>
      <c r="K10">
        <v>47051.15</v>
      </c>
      <c r="L10">
        <v>2211.5450000000001</v>
      </c>
      <c r="M10">
        <v>2151.9209999999998</v>
      </c>
      <c r="N10">
        <v>8399.4699999999993</v>
      </c>
      <c r="O10">
        <v>0</v>
      </c>
      <c r="P10">
        <v>734.10969999999998</v>
      </c>
      <c r="Q10">
        <v>27364.48</v>
      </c>
      <c r="R10">
        <v>0</v>
      </c>
      <c r="S10">
        <v>0</v>
      </c>
      <c r="T10">
        <v>59440.959999999999</v>
      </c>
      <c r="U10">
        <v>6917.6469999999999</v>
      </c>
      <c r="V10">
        <v>1256.069</v>
      </c>
      <c r="W10">
        <v>94428.24</v>
      </c>
      <c r="X10">
        <v>721.68370000000004</v>
      </c>
      <c r="Y10">
        <v>3058.6460000000002</v>
      </c>
      <c r="Z10">
        <v>81667.66</v>
      </c>
      <c r="AA10">
        <v>746.7921</v>
      </c>
      <c r="AB10">
        <v>9682.0930000000008</v>
      </c>
      <c r="AC10">
        <v>223714.9</v>
      </c>
      <c r="AD10">
        <v>3323.6860000000001</v>
      </c>
      <c r="AE10">
        <v>0</v>
      </c>
      <c r="AF10">
        <v>247311.9</v>
      </c>
      <c r="AG10">
        <v>1908.201</v>
      </c>
      <c r="AH10">
        <v>971.16380000000004</v>
      </c>
      <c r="AI10">
        <v>147996.4</v>
      </c>
      <c r="AJ10">
        <v>1468.914</v>
      </c>
      <c r="AK10">
        <v>2138.1669999999999</v>
      </c>
      <c r="AL10">
        <v>348823.8</v>
      </c>
      <c r="AM10">
        <v>9319.2180000000008</v>
      </c>
      <c r="AN10">
        <v>1032.529</v>
      </c>
      <c r="AO10">
        <v>223426</v>
      </c>
      <c r="AP10">
        <v>10836.63</v>
      </c>
      <c r="AQ10">
        <v>13545.31</v>
      </c>
      <c r="AR10">
        <v>217461</v>
      </c>
      <c r="AS10">
        <v>2729.1480000000001</v>
      </c>
      <c r="AT10">
        <v>4196.607</v>
      </c>
      <c r="AU10">
        <v>363207.4</v>
      </c>
      <c r="AV10">
        <v>2284.538</v>
      </c>
      <c r="AW10">
        <v>16300.42</v>
      </c>
      <c r="AX10">
        <v>450143.8</v>
      </c>
      <c r="AY10">
        <v>8140.7020000000002</v>
      </c>
      <c r="AZ10">
        <v>19900.32</v>
      </c>
      <c r="BA10">
        <v>388820.3</v>
      </c>
      <c r="BB10">
        <v>22627.71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4250107.9000000004</v>
      </c>
      <c r="C25" s="23">
        <f t="shared" ref="C25:BC25" si="0">SUM(C8:C24)</f>
        <v>330688.88900000002</v>
      </c>
      <c r="D25" s="23">
        <f t="shared" si="0"/>
        <v>415504.35600000003</v>
      </c>
      <c r="E25" s="23">
        <f t="shared" si="0"/>
        <v>3254879.6599999997</v>
      </c>
      <c r="F25" s="23">
        <f t="shared" si="0"/>
        <v>316268.44</v>
      </c>
      <c r="G25" s="23">
        <f t="shared" si="0"/>
        <v>294686.36100000003</v>
      </c>
      <c r="H25" s="23">
        <f t="shared" si="0"/>
        <v>2864012.29</v>
      </c>
      <c r="I25" s="23">
        <f t="shared" si="0"/>
        <v>243250.51</v>
      </c>
      <c r="J25" s="23">
        <f t="shared" si="0"/>
        <v>404135.24000000005</v>
      </c>
      <c r="K25" s="23">
        <f t="shared" si="0"/>
        <v>3117914.25</v>
      </c>
      <c r="L25" s="23">
        <f t="shared" si="0"/>
        <v>335999.05799999996</v>
      </c>
      <c r="M25" s="23">
        <f t="shared" si="0"/>
        <v>319776.21099999995</v>
      </c>
      <c r="N25" s="23">
        <f t="shared" si="0"/>
        <v>844116.89</v>
      </c>
      <c r="O25" s="23">
        <f t="shared" si="0"/>
        <v>254746.886</v>
      </c>
      <c r="P25" s="23">
        <f t="shared" si="0"/>
        <v>206666.63070000001</v>
      </c>
      <c r="Q25" s="23">
        <f t="shared" si="0"/>
        <v>1341496.98</v>
      </c>
      <c r="R25" s="23">
        <f t="shared" si="0"/>
        <v>107578.624</v>
      </c>
      <c r="S25" s="23">
        <f t="shared" si="0"/>
        <v>180206.31700000001</v>
      </c>
      <c r="T25" s="23">
        <f t="shared" si="0"/>
        <v>2334080.96</v>
      </c>
      <c r="U25" s="23">
        <f t="shared" si="0"/>
        <v>444996.60700000002</v>
      </c>
      <c r="V25" s="23">
        <f t="shared" si="0"/>
        <v>191305.18999999997</v>
      </c>
      <c r="W25" s="23">
        <f t="shared" si="0"/>
        <v>3535518.8400000003</v>
      </c>
      <c r="X25" s="23">
        <f t="shared" si="0"/>
        <v>213244.38369999998</v>
      </c>
      <c r="Y25" s="23">
        <f t="shared" si="0"/>
        <v>468716.10600000003</v>
      </c>
      <c r="Z25" s="23">
        <f t="shared" si="0"/>
        <v>2797686.2600000002</v>
      </c>
      <c r="AA25" s="23">
        <f t="shared" si="0"/>
        <v>420152.60210000002</v>
      </c>
      <c r="AB25" s="23">
        <f t="shared" si="0"/>
        <v>127710.81599999999</v>
      </c>
      <c r="AC25" s="23">
        <f t="shared" si="0"/>
        <v>3445997.4</v>
      </c>
      <c r="AD25" s="23">
        <f t="shared" si="0"/>
        <v>226809.55599999998</v>
      </c>
      <c r="AE25" s="23">
        <f t="shared" si="0"/>
        <v>526364.26</v>
      </c>
      <c r="AF25" s="23">
        <f t="shared" si="0"/>
        <v>3612718.6</v>
      </c>
      <c r="AG25" s="23">
        <f t="shared" si="0"/>
        <v>349471.16099999996</v>
      </c>
      <c r="AH25" s="23">
        <f t="shared" si="0"/>
        <v>473805.90379999997</v>
      </c>
      <c r="AI25" s="23">
        <f t="shared" si="0"/>
        <v>3299631.6</v>
      </c>
      <c r="AJ25" s="23">
        <f t="shared" si="0"/>
        <v>340116.58399999997</v>
      </c>
      <c r="AK25" s="23">
        <f t="shared" si="0"/>
        <v>423086.04700000002</v>
      </c>
      <c r="AL25" s="23">
        <f t="shared" si="0"/>
        <v>3680411.3</v>
      </c>
      <c r="AM25" s="23">
        <f t="shared" si="0"/>
        <v>321039.36800000002</v>
      </c>
      <c r="AN25" s="23">
        <f t="shared" si="0"/>
        <v>317245.19900000002</v>
      </c>
      <c r="AO25" s="23">
        <f t="shared" si="0"/>
        <v>2815371.7</v>
      </c>
      <c r="AP25" s="23">
        <f t="shared" si="0"/>
        <v>592726.72000000009</v>
      </c>
      <c r="AQ25" s="23">
        <f t="shared" si="0"/>
        <v>635633.80000000005</v>
      </c>
      <c r="AR25" s="23">
        <f t="shared" si="0"/>
        <v>3547884.1</v>
      </c>
      <c r="AS25" s="23">
        <f t="shared" si="0"/>
        <v>422070.23800000001</v>
      </c>
      <c r="AT25" s="23">
        <f t="shared" si="0"/>
        <v>433569.51700000005</v>
      </c>
      <c r="AU25" s="23">
        <f t="shared" si="0"/>
        <v>2370671.4</v>
      </c>
      <c r="AV25" s="23">
        <f t="shared" si="0"/>
        <v>296379.83799999999</v>
      </c>
      <c r="AW25" s="23">
        <f t="shared" si="0"/>
        <v>458611.81</v>
      </c>
      <c r="AX25" s="23">
        <f t="shared" si="0"/>
        <v>2850351.5999999996</v>
      </c>
      <c r="AY25" s="23">
        <f t="shared" si="0"/>
        <v>399925.45199999999</v>
      </c>
      <c r="AZ25" s="23">
        <f t="shared" si="0"/>
        <v>366537.77</v>
      </c>
      <c r="BA25" s="23">
        <f t="shared" si="0"/>
        <v>3552187.1999999997</v>
      </c>
      <c r="BB25" s="23">
        <f t="shared" si="0"/>
        <v>468906.78</v>
      </c>
      <c r="BC25" s="23">
        <f t="shared" si="0"/>
        <v>109374.7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86.021854846492246</v>
      </c>
      <c r="D34" s="16">
        <f>(AVERAGE(B9,E9,H9)/AVERAGE(B25,E25,H25))*100</f>
        <v>11.739070475538679</v>
      </c>
      <c r="E34" s="16">
        <f>(AVERAGE(B10,E10,H10)/AVERAGE(B25,E25,H25))*100</f>
        <v>2.2390746779690613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13.978145153507739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87.65668239730195</v>
      </c>
      <c r="D35" s="16">
        <f>(AVERAGE(K9,N9,Q9)/AVERAGE(K25,N25,Q25))*100</f>
        <v>10.781808016509583</v>
      </c>
      <c r="E35" s="16">
        <f>(AVERAGE($K10,$N10,$Q10)/AVERAGE(K25,N25,Q25))*100</f>
        <v>1.5615095861884485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12.343317602698031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87.490247206632503</v>
      </c>
      <c r="D36" s="16">
        <f>(AVERAGE(T9,W9,Z9)/AVERAGE(T25,W25,Z25))*100</f>
        <v>9.7922140116833738</v>
      </c>
      <c r="E36" s="16">
        <f>(AVERAGE(T10,W10,Z10)/AVERAGE(T25,W25,Z25))*100</f>
        <v>2.7175387816841017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12.509752793367475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83.455000100595186</v>
      </c>
      <c r="D37" s="16">
        <f>(AVERAGE(AC9,AF9,AI9)/AVERAGE(AC25,AF25,AI25))*100</f>
        <v>10.56891931296069</v>
      </c>
      <c r="E37" s="16">
        <f>(AVERAGE(AC10,AF10,AI10)/AVERAGE(AC25,AF25,AI25))*100</f>
        <v>5.976080586444116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16.544999899404807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82.88071395755442</v>
      </c>
      <c r="D38" s="16">
        <f>(AVERAGE(AL9,AO9,AR9)/AVERAGE(AL25,AO25,AR25))*100</f>
        <v>9.2565124943259018</v>
      </c>
      <c r="E38" s="16">
        <f>(AVERAGE(AL10,AO10,AR10)/AVERAGE(AL25,AO25,AR25))*100</f>
        <v>7.8627735481196908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17.119286042445594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79.104772845862044</v>
      </c>
      <c r="D39" s="3">
        <f>(AVERAGE(AU9,AX9,BA9)/AVERAGE(AU25,AX25,BA25))*100</f>
        <v>7.1924721466265567</v>
      </c>
      <c r="E39" s="3">
        <f>(AVERAGE(AU10,AX10,BA10)/AVERAGE(AU25,AX25,BA25))*100</f>
        <v>13.702755007511389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20.895227154137945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2.2126255641742998</v>
      </c>
      <c r="D43" s="6">
        <f>STDEV(((B9/B25)*100),((E9/E25)*100),((H9/H25)*100))</f>
        <v>1.8449110328885845</v>
      </c>
      <c r="E43" s="6">
        <f>STDEV(((B10/B25)*100),((E10/E25)*100),((H10/H25)*100))</f>
        <v>0.37940262607863218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1.3660751725769675</v>
      </c>
      <c r="D44" s="6">
        <f>STDEV(((K9/K25)*100),((N9/N25)*100),((Q9/Q25)*100))</f>
        <v>1.0582172201051512</v>
      </c>
      <c r="E44" s="6">
        <f>STDEV(((K10/K25)*100),((N10/N25)*100),((Q10/Q25)*100))</f>
        <v>0.52241573541265374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0.58202292529903321</v>
      </c>
      <c r="D45" s="6">
        <f>STDEV(((T9/T25)*100),((W9/W25)*100),((Z9/Z25)*100))</f>
        <v>0.41496181358617051</v>
      </c>
      <c r="E45" s="6">
        <f>STDEV(((T10/T25)*100),((W10/W25)*100),((Z10/Z25)*100))</f>
        <v>0.18964348863732916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1.8994831576893894</v>
      </c>
      <c r="D46" s="6">
        <f>STDEV(((AC9/AC25)*100),((AF9/AF25)*100),((AI9/AI25)*100))</f>
        <v>0.76381527705215124</v>
      </c>
      <c r="E46" s="6">
        <f>STDEV(((AC10/AC25)*100),((AF10/AF25)*100),((AI10/AI25)*100))</f>
        <v>1.2730170273876726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2.1864564066895262</v>
      </c>
      <c r="D47" s="6">
        <f>STDEV(((AL9/AL25)*100),((AO9/AO25)*100),((AR9/AR25)*100))</f>
        <v>0.97194024540205493</v>
      </c>
      <c r="E47" s="6">
        <f>STDEV(((AL10/AL25)*100),((AO10/AO25)*100),((AR10/AR25)*100))</f>
        <v>1.6760093597508823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2.4391009235782275</v>
      </c>
      <c r="D48" s="6">
        <f>STDEV(((AU9/AU25)*100),((AX9/AX25)*100),((BA9/BA25)*100))</f>
        <v>1.9112888013757416</v>
      </c>
      <c r="E48" s="6">
        <f>STDEV(((AU10/AU25)*100),((AX10/AX25)*100),((BA10/BA25)*100))</f>
        <v>2.6724616708328255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0.51147923586863586</v>
      </c>
      <c r="C51" s="3">
        <f>(AVERAGE(T25,W25,Z25)/AVERAGE(B25,E25,H25))</f>
        <v>0.83588448118262826</v>
      </c>
      <c r="D51" s="3">
        <f>(AVERAGE(AC25,AF25,AI25)/AVERAGE(B25,E25,H25))</f>
        <v>0.99897268298253461</v>
      </c>
      <c r="E51" s="3">
        <f>(AVERAGE(AL25,AO25,AR25)/AVERAGE(B25,E25,H25))</f>
        <v>0.96862448117404487</v>
      </c>
      <c r="F51" s="3">
        <f>(AVERAGE(AU25,AX25,BA25)/AVERAGE(B25,E25,H25))</f>
        <v>0.84609994473092787</v>
      </c>
    </row>
    <row r="52" spans="1:22">
      <c r="A52" s="3" t="s">
        <v>4</v>
      </c>
      <c r="B52" s="3">
        <f>STDEV((K25/B25),(N25/E25),(Q25/H25))</f>
        <v>0.23768804671260538</v>
      </c>
      <c r="C52" s="3">
        <f>STDEV((T25/B25),(W25/E25),(Z25/H25))</f>
        <v>0.28380402570949115</v>
      </c>
      <c r="D52" s="3">
        <f>STDEV((AC25/B25),(AF25/E25),(AI25/H25))</f>
        <v>0.18607584561591664</v>
      </c>
      <c r="E52" s="3">
        <f>STDEV((AL25/B25),(AO25/E25),(AR25/H25))</f>
        <v>0.21553563988459132</v>
      </c>
      <c r="F52" s="3">
        <f>STDEV((AU25/B25),(AX25/E25),(BA25/H25))</f>
        <v>0.34151183523212236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88.93308565888735</v>
      </c>
      <c r="D57" s="16">
        <f>(AVERAGE(C9,F9,I9)/AVERAGE(C25,F25,I25))*100</f>
        <v>10.949473339787115</v>
      </c>
      <c r="E57" s="16">
        <f>(AVERAGE(C10,F10,I10)/AVERAGE(C25,F25,I25))*100</f>
        <v>0.11744100132553427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11.06691434111265</v>
      </c>
    </row>
    <row r="58" spans="1:22">
      <c r="B58" s="3">
        <v>5</v>
      </c>
      <c r="C58" s="16">
        <f>(AVERAGE(L8,O8,R8)/AVERAGE(L25,O25,R25))*100</f>
        <v>96.245826195821337</v>
      </c>
      <c r="D58" s="16">
        <f>(AVERAGE(L9,O9,R9)/AVERAGE(L25,O25,R25))*100</f>
        <v>3.4374808076349974</v>
      </c>
      <c r="E58" s="16">
        <f>(AVERAGE(L10,O10,R10)/AVERAGE(L25,O25,R25))*100</f>
        <v>0.31669299654369326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3.7541738041786905</v>
      </c>
    </row>
    <row r="59" spans="1:22">
      <c r="B59" s="3">
        <v>15</v>
      </c>
      <c r="C59" s="16">
        <f>(AVERAGE(U8,X8,AA8)/AVERAGE(U25,X25,AA25))*100</f>
        <v>90.602745279960644</v>
      </c>
      <c r="D59" s="16">
        <f>(AVERAGE(U9,X9,AA9)/AVERAGE(U25,X25,AA25))*100</f>
        <v>8.6196051813189136</v>
      </c>
      <c r="E59" s="16">
        <f>(AVERAGE(U10,X10,AA10)/AVERAGE(U25,X25,AA25))*100</f>
        <v>0.77764953872044196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9.3972547200393564</v>
      </c>
    </row>
    <row r="60" spans="1:22">
      <c r="B60" s="3">
        <v>30</v>
      </c>
      <c r="C60" s="16">
        <f>(AVERAGE(AD8,AG8,AJ8)/AVERAGE(AD25,AG25,AJ25))*100</f>
        <v>95.135930567303149</v>
      </c>
      <c r="D60" s="16">
        <f>(AVERAGE(AD9,AG9,AJ9)/AVERAGE(AD25,AG25,AJ25))*100</f>
        <v>4.1328580909908199</v>
      </c>
      <c r="E60" s="16">
        <f>(AVERAGE(AD10,AG10,AJ10)/AVERAGE(AD25,AG25,AJ25))*100</f>
        <v>0.73121134170603586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4.8640694326968559</v>
      </c>
    </row>
    <row r="61" spans="1:22">
      <c r="B61" s="3">
        <v>60</v>
      </c>
      <c r="C61" s="16">
        <f>(AVERAGE(AM8,AP8,AS8)/AVERAGE(AM25,AP25,AS25))*100</f>
        <v>92.411680680706382</v>
      </c>
      <c r="D61" s="16">
        <f>(AVERAGE(AM9,AP9,AS9)/AVERAGE(AM25,AP25,AS25))*100</f>
        <v>5.8751606370075606</v>
      </c>
      <c r="E61" s="16">
        <f>(AVERAGE(AM10,AP10,AS10)/AVERAGE(AM25,AP25,AS25))*100</f>
        <v>1.7131586822860509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7.5883193192936114</v>
      </c>
    </row>
    <row r="62" spans="1:22">
      <c r="B62" s="3">
        <v>120</v>
      </c>
      <c r="C62" s="3">
        <f>(AVERAGE(AV8,AY8,BB8)/AVERAGE(AV25,AY25,BB25))*100</f>
        <v>91.813123768963351</v>
      </c>
      <c r="D62" s="3">
        <f>(AVERAGE(AV9,AY9,BB9)/AVERAGE(AV25,AY25,BB25))*100</f>
        <v>5.3502295080070699</v>
      </c>
      <c r="E62" s="3">
        <f>(AVERAGE(AV10,AY10,BB10)/AVERAGE(AV25,AY25,BB25))*100</f>
        <v>2.8366467230295682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8.1868762310366385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8.4835143554209118</v>
      </c>
      <c r="D65" s="6">
        <f>STDEV(((C9/C25)*100),((F9/F25)*100),((I9/I25)*100))</f>
        <v>8.5667296034605211</v>
      </c>
      <c r="E65" s="6">
        <f>STDEV(((C10/C25)*100),((F10/F25)*100),((I10/I25)*100))</f>
        <v>0.1825286027615548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3.7826184339960793</v>
      </c>
      <c r="D66" s="3">
        <f>STDEV(((L9/L25)*100),((O9/O25)*100),((R9/R25)*100))</f>
        <v>3.9836339437306036</v>
      </c>
      <c r="E66" s="6">
        <f>STDEV(((L10/L25)*100),((O10/O25)*100),((R10/R25)*100))</f>
        <v>0.38001180975780324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3.3805114444274529</v>
      </c>
      <c r="D67" s="3">
        <f>STDEV(((U9/U25)*100),((X9/X25)*100),((AA9/AA25)*100))</f>
        <v>3.9782156012000027</v>
      </c>
      <c r="E67" s="6">
        <f>STDEV(((U10/U25)*100),((X10/X25)*100),((AA10/AA25)*100))</f>
        <v>0.75280687156148063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1.6065621276626472</v>
      </c>
      <c r="D68" s="3">
        <f>STDEV(((AD9/AD25)*100),((AG9/AG25)*100),((AJ9/AJ25)*100))</f>
        <v>1.0572049175602762</v>
      </c>
      <c r="E68" s="6">
        <f>STDEV(((AD10/AD25)*100),((AG10/AG25)*100),((AJ10/AJ25)*100))</f>
        <v>0.56663662550181526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0.98216623041016526</v>
      </c>
      <c r="D69" s="3">
        <f>STDEV(((AM9/AM25)*100),((AP9/AP25)*100),((AS9/AS25)*100))</f>
        <v>1.1215819780449847</v>
      </c>
      <c r="E69" s="6">
        <f>STDEV(((AM10/AM25)*100),((AP10/AP25)*100),((AS10/AS25)*100))</f>
        <v>1.1285321916166269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6.0275823168868259</v>
      </c>
      <c r="D70" s="3">
        <f>STDEV(((AV9/AV25)*100),((AY9/AY25)*100),((BB9/BB25)*100))</f>
        <v>4.1718883614660109</v>
      </c>
      <c r="E70" s="6">
        <f>STDEV(((AV10/AV25)*100),((AY10/AY25)*100),((BB10/BB25)*100))</f>
        <v>2.0746738655590202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0.78445115556885114</v>
      </c>
      <c r="C73" s="3">
        <f>(AVERAGE(U25,X25,AA25)/AVERAGE(C25,F25,I25))</f>
        <v>1.2113953006877531</v>
      </c>
      <c r="D73" s="3">
        <f>(AVERAGE(AD25,AG25,AJ25)/AVERAGE(C25,F25,I25))</f>
        <v>1.0294194915531405</v>
      </c>
      <c r="E73" s="21">
        <f>AVERAGE(AM25,AP25,AS25)/AVERAGE(C25,F25,I25)</f>
        <v>1.5005892640763412</v>
      </c>
      <c r="F73" s="3">
        <f>(AVERAGE(AV25,AY25,BB25)/AVERAGE(C25,F25,I25))</f>
        <v>1.3089213765056502</v>
      </c>
    </row>
    <row r="74" spans="1:22">
      <c r="A74" s="3" t="s">
        <v>4</v>
      </c>
      <c r="B74" s="3">
        <f>STDEV((L25/C25),(O25/F25),(R25/I25))</f>
        <v>0.29026575243922004</v>
      </c>
      <c r="C74" s="3">
        <f>STDEV((U25/C25),(X25/F25),(AA25/I25))</f>
        <v>0.53310232224090104</v>
      </c>
      <c r="D74" s="3">
        <f>STDEV((AD25/C25),(AG25/F25),(AJ25/I25))</f>
        <v>0.3580216144986374</v>
      </c>
      <c r="E74" s="3">
        <f>STDEV((AM25/C25),(AP25/F25),(AS25/I25))</f>
        <v>0.48638892496596942</v>
      </c>
      <c r="F74" s="3">
        <f>STDEV((AV25/C25),(AY25/F25),(BB25/I25))</f>
        <v>0.52268918165843115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94.603638493543571</v>
      </c>
      <c r="D79" s="16">
        <f>(AVERAGE(D9,G9,J9)/AVERAGE(D25,G25,J25))*100</f>
        <v>4.7617054656835922</v>
      </c>
      <c r="E79" s="16">
        <f>(AVERAGE(D10,G10,J10)/AVERAGE(D25,G25,J25))*100</f>
        <v>0.63465604077281679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5.396361506456409</v>
      </c>
    </row>
    <row r="80" spans="1:22">
      <c r="B80" s="3">
        <v>5</v>
      </c>
      <c r="C80" s="16">
        <f>(AVERAGE(M8,P8,S8)/AVERAGE(M25,P25,S25))*100</f>
        <v>93.341355024526976</v>
      </c>
      <c r="D80" s="16">
        <f>(AVERAGE(M9,P9,S9)/AVERAGE(M25,P25,S25))*100</f>
        <v>6.2502342861701061</v>
      </c>
      <c r="E80" s="16">
        <f>(AVERAGE(M10,P10,S10)/AVERAGE(M25,P25,S25))*100</f>
        <v>0.40841068930292629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6.6586449754730328</v>
      </c>
    </row>
    <row r="81" spans="1:22">
      <c r="B81" s="3">
        <v>15</v>
      </c>
      <c r="C81" s="16">
        <f>(AVERAGE(V8,Y8,AB8)/AVERAGE(V25,Y25,AB25))*100</f>
        <v>90.991859933215466</v>
      </c>
      <c r="D81" s="16">
        <f>(AVERAGE(V9,Y9,AB9)/AVERAGE(V25,Y25,AB25))*100</f>
        <v>7.2312913403230681</v>
      </c>
      <c r="E81" s="16">
        <f>(AVERAGE(V10,Y10,AB10)/AVERAGE(V25,Y25,AB25))*100</f>
        <v>1.776848726461465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9.0081400667845326</v>
      </c>
    </row>
    <row r="82" spans="1:22">
      <c r="B82" s="3">
        <v>30</v>
      </c>
      <c r="C82" s="16">
        <f>(AVERAGE(AE8,AH8,AK8)/AVERAGE(AE25,AH25,AK25))*100</f>
        <v>94.849584337397914</v>
      </c>
      <c r="D82" s="16">
        <f>(AVERAGE(AE9,AH9,AK9)/AVERAGE(AE25,AH25,AK25))*100</f>
        <v>4.9319496705757855</v>
      </c>
      <c r="E82" s="16">
        <f>(AVERAGE(AE10,AH10,AK10)/AVERAGE(AE25,AH25,AK25))*100</f>
        <v>0.21846599202628961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5.1504156626020752</v>
      </c>
    </row>
    <row r="83" spans="1:22">
      <c r="B83" s="3">
        <v>60</v>
      </c>
      <c r="C83" s="16">
        <f>(AVERAGE(AN8,AQ8,AT8)/AVERAGE(AN25,AQ25,AT25))*100</f>
        <v>89.471017905435147</v>
      </c>
      <c r="D83" s="16">
        <f>(AVERAGE(AN9,AQ9,AT9)/AVERAGE(AN25,AQ25,AT25))*100</f>
        <v>9.1748426668588969</v>
      </c>
      <c r="E83" s="16">
        <f>(AVERAGE(AN10,AQ10,AT10)/AVERAGE(AN25,AQ25,AT25))*100</f>
        <v>1.3541394277059475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10.528982094564844</v>
      </c>
    </row>
    <row r="84" spans="1:22">
      <c r="B84" s="3">
        <v>120</v>
      </c>
      <c r="C84" s="3">
        <f>(AVERAGE(AW8,AZ8,BC8)/AVERAGE(AW25,AZ25,BC25))*100</f>
        <v>89.161332437504996</v>
      </c>
      <c r="D84" s="3">
        <f>(AVERAGE(AW9,AZ9,BC9)/AVERAGE(AW25,AZ25,BC25))*100</f>
        <v>6.9649597547107076</v>
      </c>
      <c r="E84" s="3">
        <f>(AVERAGE(AW10,AZ10,BC10)/AVERAGE(AW25,AZ25,BC25))*100</f>
        <v>3.8737078077842981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10.838667562495006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1.3946978325983108</v>
      </c>
      <c r="D87" s="3">
        <f>STDEV(((D9/D25)*100),((G9/G25)*100),((J9/J25)*100))</f>
        <v>0.75392052405241983</v>
      </c>
      <c r="E87" s="3">
        <f>STDEV(((D10/D25)*100),((G10/G25)*100),((J10/J25)*100))</f>
        <v>0.67296532451596058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3.1822021313535407</v>
      </c>
      <c r="D88" s="3">
        <f>STDEV(((M9/M25)*100),((P9/P25)*100),((S9/S25)*100))</f>
        <v>2.9525330094052347</v>
      </c>
      <c r="E88" s="3">
        <f>STDEV(((M10/M25)*100),((P10/P25)*100),((S10/S25)*100))</f>
        <v>0.33664690308083051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2.7845365493890926</v>
      </c>
      <c r="D89" s="3">
        <f>STDEV(((V9/V25)*100),((Y9/Y25)*100),((AB9/AB25)*100))</f>
        <v>3.4312427933337095</v>
      </c>
      <c r="E89" s="3">
        <f>STDEV(((V10/V25)*100),((Y10/Y25)*100),((AB10/AB25)*100))</f>
        <v>3.9991295220175784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2.3160039242215928</v>
      </c>
      <c r="D90" s="3">
        <f>STDEV(((AE9/AE25)*100),((AH9/AH25)*100),((AK9/AK25)*100))</f>
        <v>2.0618412752313353</v>
      </c>
      <c r="E90" s="3">
        <f>STDEV(((AE10/AE25)*100),((AH10/AH25)*100),((AK10/AK25)*100))</f>
        <v>0.2541843279230282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3.1287323293200515</v>
      </c>
      <c r="D91" s="3">
        <f>STDEV(((AN9/AN25)*100),((AQ9/AQ25)*100),((AT9/AT25)*100))</f>
        <v>2.3557860170146103</v>
      </c>
      <c r="E91" s="3">
        <f>STDEV(((AN10/AN25)*100),((AQ10/AQ25)*100),((AT10/AT25)*100))</f>
        <v>0.91518723318915629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7.1331691017727943</v>
      </c>
      <c r="D92" s="3">
        <f>STDEV(((AW9/AW25)*100),((AZ9/AZ25)*100),((BC9/BC25)*100))</f>
        <v>4.9777908970752032</v>
      </c>
      <c r="E92" s="3">
        <f>STDEV(((AW10/AW25)*100),((AZ10/AZ25)*100),((BC10/BC25)*100))</f>
        <v>2.7575804228473118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0.63414941944137082</v>
      </c>
      <c r="C95" s="3">
        <f>(AVERAGE(V25,Y25,AB25)/AVERAGE(D25,G25,J25))</f>
        <v>0.70691354450787502</v>
      </c>
      <c r="D95" s="3">
        <f>(AVERAGE(AE25,AH25,AK25)/AVERAGE(D25,G25,J25))</f>
        <v>1.2772350871478442</v>
      </c>
      <c r="E95" s="3">
        <f>(AVERAGE(AN25,AQ25,AT25)/AVERAGE(D25,G25,J25))</f>
        <v>1.2442037334682672</v>
      </c>
      <c r="F95" s="21">
        <f>AVERAGE(AW25,AZ25,BC25)/AVERAGE(D25,G25,J25)</f>
        <v>0.83864534800565527</v>
      </c>
    </row>
    <row r="96" spans="1:22">
      <c r="A96" s="3" t="s">
        <v>4</v>
      </c>
      <c r="B96" s="3">
        <f>STDEV((M25/D25),(P25/G25),(S25/J25))</f>
        <v>0.17062649252164275</v>
      </c>
      <c r="C96" s="3">
        <f>STDEV((V25/D25),(Y25/G25),(AB25/J25))</f>
        <v>0.69791959842743445</v>
      </c>
      <c r="D96" s="3">
        <f>STDEV((AE25/D25),(AH25/G25),(AK25/J25))</f>
        <v>0.28263997629932036</v>
      </c>
      <c r="E96" s="3">
        <f>STDEV((AN25/D25),(AQ25/G25),(AT25/J25))</f>
        <v>0.73175661381841406</v>
      </c>
      <c r="F96" s="3">
        <f>STDEV((AW25/D25),(AZ25/G25),(BC25/J25))</f>
        <v>0.52611452735806852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zoomScale="50" zoomScaleNormal="50" zoomScalePageLayoutView="50" workbookViewId="0">
      <pane ySplit="5" topLeftCell="A6" activePane="bottomLeft" state="frozen"/>
      <selection pane="bottomLeft" activeCell="U29" sqref="U29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>
        <v>1889.5350000000001</v>
      </c>
      <c r="C8">
        <v>2355.3180000000002</v>
      </c>
      <c r="D8">
        <v>1811.067</v>
      </c>
      <c r="E8">
        <v>3705.915</v>
      </c>
      <c r="F8">
        <v>4560.8810000000003</v>
      </c>
      <c r="G8">
        <v>2459.1950000000002</v>
      </c>
      <c r="H8">
        <v>3072.7570000000001</v>
      </c>
      <c r="I8">
        <v>4044.643</v>
      </c>
      <c r="J8">
        <v>2953.6170000000002</v>
      </c>
      <c r="K8">
        <v>3765.8470000000002</v>
      </c>
      <c r="L8">
        <v>4011.5439999999999</v>
      </c>
      <c r="M8">
        <v>4058.99</v>
      </c>
      <c r="N8">
        <v>2427.3359999999998</v>
      </c>
      <c r="O8">
        <v>3591.201</v>
      </c>
      <c r="P8">
        <v>1999.6389999999999</v>
      </c>
      <c r="Q8">
        <v>1580.9690000000001</v>
      </c>
      <c r="R8">
        <v>3205.7330000000002</v>
      </c>
      <c r="S8">
        <v>2072.817</v>
      </c>
      <c r="T8">
        <v>1701.04</v>
      </c>
      <c r="U8">
        <v>2498.3890000000001</v>
      </c>
      <c r="V8">
        <v>3248.5430000000001</v>
      </c>
      <c r="W8">
        <v>1591.21</v>
      </c>
      <c r="X8">
        <v>1373.8589999999999</v>
      </c>
      <c r="Y8">
        <v>1891.6389999999999</v>
      </c>
      <c r="Z8">
        <v>1839.8309999999999</v>
      </c>
      <c r="AA8">
        <v>2523.0430000000001</v>
      </c>
      <c r="AB8">
        <v>2139.0839999999998</v>
      </c>
      <c r="AC8">
        <v>3480.3249999999998</v>
      </c>
      <c r="AD8">
        <v>3866.6880000000001</v>
      </c>
      <c r="AE8">
        <v>2953.9520000000002</v>
      </c>
      <c r="AF8">
        <v>5623.3969999999999</v>
      </c>
      <c r="AG8">
        <v>4722.9709999999995</v>
      </c>
      <c r="AH8">
        <v>3161.5430000000001</v>
      </c>
      <c r="AI8">
        <v>6519.4170000000004</v>
      </c>
      <c r="AJ8">
        <v>2688.884</v>
      </c>
      <c r="AK8">
        <v>3068.1179999999999</v>
      </c>
      <c r="AL8">
        <v>3962.9229999999998</v>
      </c>
      <c r="AM8">
        <v>3637.0569999999998</v>
      </c>
      <c r="AN8">
        <v>3111.5259999999998</v>
      </c>
      <c r="AO8">
        <v>5157.49</v>
      </c>
      <c r="AP8">
        <v>4395.7340000000004</v>
      </c>
      <c r="AQ8">
        <v>1388.7280000000001</v>
      </c>
      <c r="AR8">
        <v>3765.6419999999998</v>
      </c>
      <c r="AS8">
        <v>4010.0390000000002</v>
      </c>
      <c r="AT8">
        <v>2037.4390000000001</v>
      </c>
      <c r="AU8">
        <v>1905.319</v>
      </c>
      <c r="AV8">
        <v>5665.2889999999998</v>
      </c>
      <c r="AW8">
        <v>1981.5550000000001</v>
      </c>
      <c r="AX8">
        <v>2013.808</v>
      </c>
      <c r="AY8">
        <v>3224.904</v>
      </c>
      <c r="AZ8">
        <v>2389.7449999999999</v>
      </c>
      <c r="BA8">
        <v>2666.4569999999999</v>
      </c>
      <c r="BB8">
        <v>2583.91</v>
      </c>
      <c r="BC8">
        <v>3682.7249999999999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s="6" customFormat="1">
      <c r="A9" s="7" t="s">
        <v>76</v>
      </c>
      <c r="B9">
        <v>16317</v>
      </c>
      <c r="C9">
        <v>10487.52</v>
      </c>
      <c r="D9">
        <v>9654.134</v>
      </c>
      <c r="E9">
        <v>8642.3189999999995</v>
      </c>
      <c r="F9">
        <v>17959.55</v>
      </c>
      <c r="G9">
        <v>15693.43</v>
      </c>
      <c r="H9">
        <v>14482.27</v>
      </c>
      <c r="I9">
        <v>19596.919999999998</v>
      </c>
      <c r="J9">
        <v>12466.09</v>
      </c>
      <c r="K9">
        <v>19862.47</v>
      </c>
      <c r="L9">
        <v>10689.94</v>
      </c>
      <c r="M9">
        <v>16746.53</v>
      </c>
      <c r="N9">
        <v>15812.49</v>
      </c>
      <c r="O9">
        <v>16812.060000000001</v>
      </c>
      <c r="P9">
        <v>13473.58</v>
      </c>
      <c r="Q9">
        <v>21230.31</v>
      </c>
      <c r="R9">
        <v>19611.14</v>
      </c>
      <c r="S9">
        <v>7938.7889999999998</v>
      </c>
      <c r="T9">
        <v>3333.7069999999999</v>
      </c>
      <c r="U9">
        <v>13332.38</v>
      </c>
      <c r="V9">
        <v>5456.8950000000004</v>
      </c>
      <c r="W9">
        <v>5407.19</v>
      </c>
      <c r="X9">
        <v>9388.4770000000008</v>
      </c>
      <c r="Y9">
        <v>12672.71</v>
      </c>
      <c r="Z9">
        <v>4119.5770000000002</v>
      </c>
      <c r="AA9">
        <v>5710.3389999999999</v>
      </c>
      <c r="AB9">
        <v>17140.13</v>
      </c>
      <c r="AC9">
        <v>8529.0930000000008</v>
      </c>
      <c r="AD9">
        <v>22807.69</v>
      </c>
      <c r="AE9">
        <v>12880.36</v>
      </c>
      <c r="AF9">
        <v>17536.62</v>
      </c>
      <c r="AG9">
        <v>19492.310000000001</v>
      </c>
      <c r="AH9">
        <v>20827.02</v>
      </c>
      <c r="AI9">
        <v>11159.66</v>
      </c>
      <c r="AJ9">
        <v>25054.15</v>
      </c>
      <c r="AK9">
        <v>11497.71</v>
      </c>
      <c r="AL9">
        <v>15977.26</v>
      </c>
      <c r="AM9">
        <v>18385.2</v>
      </c>
      <c r="AN9">
        <v>9860.3520000000008</v>
      </c>
      <c r="AO9">
        <v>19383.5</v>
      </c>
      <c r="AP9">
        <v>18516.59</v>
      </c>
      <c r="AQ9">
        <v>18888.64</v>
      </c>
      <c r="AR9">
        <v>11708.54</v>
      </c>
      <c r="AS9">
        <v>20998.21</v>
      </c>
      <c r="AT9">
        <v>18751.87</v>
      </c>
      <c r="AU9">
        <v>12005.14</v>
      </c>
      <c r="AV9">
        <v>25097.64</v>
      </c>
      <c r="AW9">
        <v>11956.41</v>
      </c>
      <c r="AX9">
        <v>21991.26</v>
      </c>
      <c r="AY9">
        <v>18266.830000000002</v>
      </c>
      <c r="AZ9">
        <v>19801.27</v>
      </c>
      <c r="BA9">
        <v>19888.37</v>
      </c>
      <c r="BB9">
        <v>16174.83</v>
      </c>
      <c r="BC9">
        <v>21127.73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s="6" customFormat="1">
      <c r="A10" s="7" t="s">
        <v>77</v>
      </c>
      <c r="B10">
        <v>37188.57</v>
      </c>
      <c r="C10">
        <v>33832.67</v>
      </c>
      <c r="D10">
        <v>25595.72</v>
      </c>
      <c r="E10">
        <v>23634.42</v>
      </c>
      <c r="F10">
        <v>31679.47</v>
      </c>
      <c r="G10">
        <v>33191.660000000003</v>
      </c>
      <c r="H10">
        <v>39237.42</v>
      </c>
      <c r="I10">
        <v>42918.06</v>
      </c>
      <c r="J10">
        <v>34293.19</v>
      </c>
      <c r="K10">
        <v>39108.75</v>
      </c>
      <c r="L10">
        <v>34895.410000000003</v>
      </c>
      <c r="M10">
        <v>30898.1</v>
      </c>
      <c r="N10">
        <v>32315.51</v>
      </c>
      <c r="O10">
        <v>29914.87</v>
      </c>
      <c r="P10">
        <v>30496.76</v>
      </c>
      <c r="Q10">
        <v>39158.949999999997</v>
      </c>
      <c r="R10">
        <v>38659.129999999997</v>
      </c>
      <c r="S10">
        <v>29846.44</v>
      </c>
      <c r="T10">
        <v>26616.37</v>
      </c>
      <c r="U10">
        <v>29365.17</v>
      </c>
      <c r="V10">
        <v>27091.42</v>
      </c>
      <c r="W10">
        <v>33504.589999999997</v>
      </c>
      <c r="X10">
        <v>29428.98</v>
      </c>
      <c r="Y10">
        <v>23767.759999999998</v>
      </c>
      <c r="Z10">
        <v>25501.14</v>
      </c>
      <c r="AA10">
        <v>24024.17</v>
      </c>
      <c r="AB10">
        <v>39788.639999999999</v>
      </c>
      <c r="AC10">
        <v>33448.550000000003</v>
      </c>
      <c r="AD10">
        <v>49435.98</v>
      </c>
      <c r="AE10">
        <v>32542.81</v>
      </c>
      <c r="AF10">
        <v>35369.129999999997</v>
      </c>
      <c r="AG10">
        <v>37527.33</v>
      </c>
      <c r="AH10">
        <v>38323.21</v>
      </c>
      <c r="AI10">
        <v>31853.4</v>
      </c>
      <c r="AJ10">
        <v>47891.44</v>
      </c>
      <c r="AK10">
        <v>37360.92</v>
      </c>
      <c r="AL10">
        <v>36399.96</v>
      </c>
      <c r="AM10">
        <v>35542.18</v>
      </c>
      <c r="AN10">
        <v>33273.79</v>
      </c>
      <c r="AO10">
        <v>36333.919999999998</v>
      </c>
      <c r="AP10">
        <v>38773.83</v>
      </c>
      <c r="AQ10">
        <v>34385.120000000003</v>
      </c>
      <c r="AR10">
        <v>37025.800000000003</v>
      </c>
      <c r="AS10">
        <v>35457.040000000001</v>
      </c>
      <c r="AT10">
        <v>33547.800000000003</v>
      </c>
      <c r="AU10">
        <v>33224.75</v>
      </c>
      <c r="AV10">
        <v>48670.75</v>
      </c>
      <c r="AW10">
        <v>37416.910000000003</v>
      </c>
      <c r="AX10">
        <v>46962.01</v>
      </c>
      <c r="AY10">
        <v>34814.58</v>
      </c>
      <c r="AZ10">
        <v>39465.46</v>
      </c>
      <c r="BA10">
        <v>39567.94</v>
      </c>
      <c r="BB10">
        <v>37046.57</v>
      </c>
      <c r="BC10">
        <v>44830.07</v>
      </c>
      <c r="BD10">
        <v>399.43150000000003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55395.104999999996</v>
      </c>
      <c r="C25" s="23">
        <f t="shared" ref="C25:BC25" si="0">SUM(C8:C24)</f>
        <v>46675.508000000002</v>
      </c>
      <c r="D25" s="23">
        <f t="shared" si="0"/>
        <v>37060.921000000002</v>
      </c>
      <c r="E25" s="23">
        <f t="shared" si="0"/>
        <v>35982.653999999995</v>
      </c>
      <c r="F25" s="23">
        <f t="shared" si="0"/>
        <v>54199.900999999998</v>
      </c>
      <c r="G25" s="23">
        <f t="shared" si="0"/>
        <v>51344.285000000003</v>
      </c>
      <c r="H25" s="23">
        <f t="shared" si="0"/>
        <v>56792.447</v>
      </c>
      <c r="I25" s="23">
        <f t="shared" si="0"/>
        <v>66559.622999999992</v>
      </c>
      <c r="J25" s="23">
        <f t="shared" si="0"/>
        <v>49712.897000000004</v>
      </c>
      <c r="K25" s="23">
        <f t="shared" si="0"/>
        <v>62737.067000000003</v>
      </c>
      <c r="L25" s="23">
        <f t="shared" si="0"/>
        <v>49596.894</v>
      </c>
      <c r="M25" s="23">
        <f t="shared" si="0"/>
        <v>51703.619999999995</v>
      </c>
      <c r="N25" s="23">
        <f t="shared" si="0"/>
        <v>50555.335999999996</v>
      </c>
      <c r="O25" s="23">
        <f t="shared" si="0"/>
        <v>50318.131000000001</v>
      </c>
      <c r="P25" s="23">
        <f t="shared" si="0"/>
        <v>45969.978999999999</v>
      </c>
      <c r="Q25" s="23">
        <f t="shared" si="0"/>
        <v>61970.228999999999</v>
      </c>
      <c r="R25" s="23">
        <f t="shared" si="0"/>
        <v>61476.002999999997</v>
      </c>
      <c r="S25" s="23">
        <f t="shared" si="0"/>
        <v>39858.046000000002</v>
      </c>
      <c r="T25" s="23">
        <f t="shared" si="0"/>
        <v>31651.116999999998</v>
      </c>
      <c r="U25" s="23">
        <f t="shared" si="0"/>
        <v>45195.938999999998</v>
      </c>
      <c r="V25" s="23">
        <f t="shared" si="0"/>
        <v>35796.858</v>
      </c>
      <c r="W25" s="23">
        <f t="shared" si="0"/>
        <v>40502.99</v>
      </c>
      <c r="X25" s="23">
        <f t="shared" si="0"/>
        <v>40191.315999999999</v>
      </c>
      <c r="Y25" s="23">
        <f t="shared" si="0"/>
        <v>38332.108999999997</v>
      </c>
      <c r="Z25" s="23">
        <f t="shared" si="0"/>
        <v>31460.547999999999</v>
      </c>
      <c r="AA25" s="23">
        <f t="shared" si="0"/>
        <v>32257.551999999996</v>
      </c>
      <c r="AB25" s="23">
        <f t="shared" si="0"/>
        <v>59067.853999999999</v>
      </c>
      <c r="AC25" s="23">
        <f t="shared" si="0"/>
        <v>45457.968000000008</v>
      </c>
      <c r="AD25" s="23">
        <f t="shared" si="0"/>
        <v>76110.358000000007</v>
      </c>
      <c r="AE25" s="23">
        <f t="shared" si="0"/>
        <v>48377.122000000003</v>
      </c>
      <c r="AF25" s="23">
        <f t="shared" si="0"/>
        <v>58529.146999999997</v>
      </c>
      <c r="AG25" s="23">
        <f t="shared" si="0"/>
        <v>61742.611000000004</v>
      </c>
      <c r="AH25" s="23">
        <f t="shared" si="0"/>
        <v>62311.773000000001</v>
      </c>
      <c r="AI25" s="23">
        <f t="shared" si="0"/>
        <v>49532.476999999999</v>
      </c>
      <c r="AJ25" s="23">
        <f t="shared" si="0"/>
        <v>75634.474000000002</v>
      </c>
      <c r="AK25" s="23">
        <f t="shared" si="0"/>
        <v>51926.748</v>
      </c>
      <c r="AL25" s="23">
        <f t="shared" si="0"/>
        <v>56340.142999999996</v>
      </c>
      <c r="AM25" s="23">
        <f t="shared" si="0"/>
        <v>57564.437000000005</v>
      </c>
      <c r="AN25" s="23">
        <f t="shared" si="0"/>
        <v>46245.668000000005</v>
      </c>
      <c r="AO25" s="23">
        <f t="shared" si="0"/>
        <v>60874.909999999996</v>
      </c>
      <c r="AP25" s="23">
        <f t="shared" si="0"/>
        <v>61686.154000000002</v>
      </c>
      <c r="AQ25" s="23">
        <f t="shared" si="0"/>
        <v>54662.487999999998</v>
      </c>
      <c r="AR25" s="23">
        <f t="shared" si="0"/>
        <v>52499.982000000004</v>
      </c>
      <c r="AS25" s="23">
        <f t="shared" si="0"/>
        <v>60465.289000000004</v>
      </c>
      <c r="AT25" s="23">
        <f t="shared" si="0"/>
        <v>54337.108999999997</v>
      </c>
      <c r="AU25" s="23">
        <f t="shared" si="0"/>
        <v>47135.209000000003</v>
      </c>
      <c r="AV25" s="23">
        <f t="shared" si="0"/>
        <v>79433.679000000004</v>
      </c>
      <c r="AW25" s="23">
        <f t="shared" si="0"/>
        <v>51354.875</v>
      </c>
      <c r="AX25" s="23">
        <f t="shared" si="0"/>
        <v>70967.078000000009</v>
      </c>
      <c r="AY25" s="23">
        <f t="shared" si="0"/>
        <v>56306.313999999998</v>
      </c>
      <c r="AZ25" s="23">
        <f t="shared" si="0"/>
        <v>61656.474999999999</v>
      </c>
      <c r="BA25" s="23">
        <f t="shared" si="0"/>
        <v>62122.767</v>
      </c>
      <c r="BB25" s="23">
        <f t="shared" si="0"/>
        <v>55805.31</v>
      </c>
      <c r="BC25" s="23">
        <f t="shared" si="0"/>
        <v>69640.524999999994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5.8501686904585934</v>
      </c>
      <c r="D34" s="16">
        <f>(AVERAGE(B9,E9,H9)/AVERAGE(B25,E25,H25))*100</f>
        <v>26.619109242515325</v>
      </c>
      <c r="E34" s="16">
        <f>(AVERAGE(B10,E10,H10)/AVERAGE(B25,E25,H25))*100</f>
        <v>67.53072206702609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94.149831309541412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4.4357156521533927</v>
      </c>
      <c r="D35" s="16">
        <f>(AVERAGE(K9,N9,Q9)/AVERAGE(K25,N25,Q25))*100</f>
        <v>32.468569797582411</v>
      </c>
      <c r="E35" s="16">
        <f>(AVERAGE($K10,$N10,$Q10)/AVERAGE(K25,N25,Q25))*100</f>
        <v>63.095714550264205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95.564284347846609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4.9530454934198263</v>
      </c>
      <c r="D36" s="16">
        <f>(AVERAGE(T9,W9,Z9)/AVERAGE(T25,W25,Z25))*100</f>
        <v>12.411829195397118</v>
      </c>
      <c r="E36" s="16">
        <f>(AVERAGE(T10,W10,Z10)/AVERAGE(T25,W25,Z25))*100</f>
        <v>82.63512531118306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95.046954506580178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10.176641819110618</v>
      </c>
      <c r="D37" s="16">
        <f>(AVERAGE(AC9,AF9,AI9)/AVERAGE(AC25,AF25,AI25))*100</f>
        <v>24.247962435960616</v>
      </c>
      <c r="E37" s="16">
        <f>(AVERAGE(AC10,AF10,AI10)/AVERAGE(AC25,AF25,AI25))*100</f>
        <v>65.575395744928755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89.823358180889372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7.5927598282615332</v>
      </c>
      <c r="D38" s="16">
        <f>(AVERAGE(AL9,AO9,AR9)/AVERAGE(AL25,AO25,AR25))*100</f>
        <v>27.734313580408486</v>
      </c>
      <c r="E38" s="16">
        <f>(AVERAGE(AL10,AO10,AR10)/AVERAGE(AL25,AO25,AR25))*100</f>
        <v>64.672926591330011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92.407240171738493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3.6540890702132902</v>
      </c>
      <c r="D39" s="3">
        <f>(AVERAGE(AU9,AX9,BA9)/AVERAGE(AU25,AX25,BA25))*100</f>
        <v>29.898601112362538</v>
      </c>
      <c r="E39" s="3">
        <f>(AVERAGE(AU10,AX10,BA10)/AVERAGE(AU25,AX25,BA25))*100</f>
        <v>66.447309817424156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96.345910929786697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3.5436263742434009</v>
      </c>
      <c r="D43" s="6">
        <f>STDEV(((B9/B25)*100),((E9/E25)*100),((H9/H25)*100))</f>
        <v>2.8109909644579214</v>
      </c>
      <c r="E43" s="6">
        <f>STDEV(((B10/B25)*100),((E10/E25)*100),((H10/H25)*100))</f>
        <v>1.7094044756080413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1.752069783509014</v>
      </c>
      <c r="D44" s="6">
        <f>STDEV(((K9/K25)*100),((N9/N25)*100),((Q9/Q25)*100))</f>
        <v>1.6221992714227629</v>
      </c>
      <c r="E44" s="6">
        <f>STDEV(((K10/K25)*100),((N10/N25)*100),((Q10/Q25)*100))</f>
        <v>0.7925321701163307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0.99989502591039736</v>
      </c>
      <c r="D45" s="6">
        <f>STDEV(((T9/T25)*100),((W9/W25)*100),((Z9/Z25)*100))</f>
        <v>1.5580910620485697</v>
      </c>
      <c r="E45" s="6">
        <f>STDEV(((T10/T25)*100),((W10/W25)*100),((Z10/Z25)*100))</f>
        <v>1.5200736083519248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2.7914722689790028</v>
      </c>
      <c r="D46" s="6">
        <f>STDEV(((AC9/AC25)*100),((AF9/AF25)*100),((AI9/AI25)*100))</f>
        <v>5.6988636734055005</v>
      </c>
      <c r="E46" s="6">
        <f>STDEV(((AC10/AC25)*100),((AF10/AF25)*100),((AI10/AI25)*100))</f>
        <v>6.7575768111097236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0.79342251137813735</v>
      </c>
      <c r="D47" s="6">
        <f>STDEV(((AL9/AL25)*100),((AO9/AO25)*100),((AR9/AR25)*100))</f>
        <v>4.8272823980680117</v>
      </c>
      <c r="E47" s="6">
        <f>STDEV(((AL10/AL25)*100),((AO10/AO25)*100),((AR10/AR25)*100))</f>
        <v>5.4272090270656133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0.77774084484714623</v>
      </c>
      <c r="D48" s="6">
        <f>STDEV(((AU9/AU25)*100),((AX9/AX25)*100),((BA9/BA25)*100))</f>
        <v>3.5200442435784072</v>
      </c>
      <c r="E48" s="6">
        <f>STDEV(((AU10/AU25)*100),((AX10/AX25)*100),((BA10/BA25)*100))</f>
        <v>3.438460067016607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1.1828466513706541</v>
      </c>
      <c r="C51" s="3">
        <f>(AVERAGE(T25,W25,Z25)/AVERAGE(B25,E25,H25))</f>
        <v>0.69929480289714918</v>
      </c>
      <c r="D51" s="3">
        <f>(AVERAGE(AC25,AF25,AI25)/AVERAGE(B25,E25,H25))</f>
        <v>1.0361029801092401</v>
      </c>
      <c r="E51" s="3">
        <f>(AVERAGE(AL25,AO25,AR25)/AVERAGE(B25,E25,H25))</f>
        <v>1.1454059461859691</v>
      </c>
      <c r="F51" s="3">
        <f>(AVERAGE(AU25,AX25,BA25)/AVERAGE(B25,E25,H25))</f>
        <v>1.2163380133250272</v>
      </c>
    </row>
    <row r="52" spans="1:22">
      <c r="A52" s="3" t="s">
        <v>4</v>
      </c>
      <c r="B52" s="3">
        <f>STDEV((K25/B25),(N25/E25),(Q25/H25))</f>
        <v>0.17050236987358852</v>
      </c>
      <c r="C52" s="3">
        <f>STDEV((T25/B25),(W25/E25),(Z25/H25))</f>
        <v>0.3251428627603325</v>
      </c>
      <c r="D52" s="3">
        <f>STDEV((AC25/B25),(AF25/E25),(AI25/H25))</f>
        <v>0.45118753065204664</v>
      </c>
      <c r="E52" s="3">
        <f>STDEV((AL25/B25),(AO25/E25),(AR25/H25))</f>
        <v>0.41886503957883803</v>
      </c>
      <c r="F52" s="3">
        <f>STDEV((AU25/B25),(AX25/E25),(BA25/H25))</f>
        <v>0.58992729689759094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6.5463253830894841</v>
      </c>
      <c r="D57" s="16">
        <f>(AVERAGE(C9,F9,I9)/AVERAGE(C25,F25,I25))*100</f>
        <v>28.694108649855306</v>
      </c>
      <c r="E57" s="16">
        <f>(AVERAGE(C10,F10,I10)/AVERAGE(C25,F25,I25))*100</f>
        <v>64.75956596705521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93.453674616910519</v>
      </c>
    </row>
    <row r="58" spans="1:22">
      <c r="B58" s="3">
        <v>5</v>
      </c>
      <c r="C58" s="16">
        <f>(AVERAGE(L8,O8,R8)/AVERAGE(L25,O25,R25))*100</f>
        <v>6.6970748832456781</v>
      </c>
      <c r="D58" s="16">
        <f>(AVERAGE(L9,O9,R9)/AVERAGE(L25,O25,R25))*100</f>
        <v>29.191920135733941</v>
      </c>
      <c r="E58" s="16">
        <f>(AVERAGE(L10,O10,R10)/AVERAGE(L25,O25,R25))*100</f>
        <v>64.111004981020386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93.302925116754324</v>
      </c>
    </row>
    <row r="59" spans="1:22">
      <c r="B59" s="3">
        <v>15</v>
      </c>
      <c r="C59" s="16">
        <f>(AVERAGE(U8,X8,AA8)/AVERAGE(U25,X25,AA25))*100</f>
        <v>5.4361013996988419</v>
      </c>
      <c r="D59" s="16">
        <f>(AVERAGE(U9,X9,AA9)/AVERAGE(U25,X25,AA25))*100</f>
        <v>24.166979168064771</v>
      </c>
      <c r="E59" s="16">
        <f>(AVERAGE(U10,X10,AA10)/AVERAGE(U25,X25,AA25))*100</f>
        <v>70.396919432236388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94.563898600301158</v>
      </c>
    </row>
    <row r="60" spans="1:22">
      <c r="B60" s="3">
        <v>30</v>
      </c>
      <c r="C60" s="16">
        <f>(AVERAGE(AD8,AG8,AJ8)/AVERAGE(AD25,AG25,AJ25))*100</f>
        <v>5.2830006493637178</v>
      </c>
      <c r="D60" s="16">
        <f>(AVERAGE(AD9,AG9,AJ9)/AVERAGE(AD25,AG25,AJ25))*100</f>
        <v>31.549466822739536</v>
      </c>
      <c r="E60" s="16">
        <f>(AVERAGE(AD10,AG10,AJ10)/AVERAGE(AD25,AG25,AJ25))*100</f>
        <v>63.167532527896732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94.716999350636272</v>
      </c>
    </row>
    <row r="61" spans="1:22">
      <c r="B61" s="3">
        <v>60</v>
      </c>
      <c r="C61" s="16">
        <f>(AVERAGE(AM8,AP8,AS8)/AVERAGE(AM25,AP25,AS25))*100</f>
        <v>6.7010383278316858</v>
      </c>
      <c r="D61" s="16">
        <f>(AVERAGE(AM9,AP9,AS9)/AVERAGE(AM25,AP25,AS25))*100</f>
        <v>32.217520232491417</v>
      </c>
      <c r="E61" s="16">
        <f>(AVERAGE(AM10,AP10,AS10)/AVERAGE(AM25,AP25,AS25))*100</f>
        <v>61.081441439676901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93.298961672168318</v>
      </c>
    </row>
    <row r="62" spans="1:22">
      <c r="B62" s="3">
        <v>120</v>
      </c>
      <c r="C62" s="3">
        <f>(AVERAGE(AV8,AY8,BB8)/AVERAGE(AV25,AY25,BB25))*100</f>
        <v>5.9902815784524863</v>
      </c>
      <c r="D62" s="3">
        <f>(AVERAGE(AV9,AY9,BB9)/AVERAGE(AV25,AY25,BB25))*100</f>
        <v>31.08366483933046</v>
      </c>
      <c r="E62" s="3">
        <f>(AVERAGE(AV10,AY10,BB10)/AVERAGE(AV25,AY25,BB25))*100</f>
        <v>62.926053582217037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94.00971842154749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1.7261654313577381</v>
      </c>
      <c r="D65" s="6">
        <f>STDEV(((C9/C25)*100),((F9/F25)*100),((I9/I25)*100))</f>
        <v>5.4168055556897148</v>
      </c>
      <c r="E65" s="6">
        <f>STDEV(((C10/C25)*100),((F10/F25)*100),((I10/I25)*100))</f>
        <v>7.040838553286485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1.4639343049493632</v>
      </c>
      <c r="D66" s="3">
        <f>STDEV(((L9/L25)*100),((O9/O25)*100),((R9/R25)*100))</f>
        <v>6.4543228519298248</v>
      </c>
      <c r="E66" s="6">
        <f>STDEV(((L10/L25)*100),((O10/O25)*100),((R10/R25)*100))</f>
        <v>5.5765866572183809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2.2022706727265882</v>
      </c>
      <c r="D67" s="3">
        <f>STDEV(((U9/U25)*100),((X9/X25)*100),((AA9/AA25)*100))</f>
        <v>5.9000111632561492</v>
      </c>
      <c r="E67" s="6">
        <f>STDEV(((U10/U25)*100),((X10/X25)*100),((AA10/AA25)*100))</f>
        <v>5.162851363889807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2.0692308693237913</v>
      </c>
      <c r="D68" s="3">
        <f>STDEV(((AD9/AD25)*100),((AG9/AG25)*100),((AJ9/AJ25)*100))</f>
        <v>1.5794124961027884</v>
      </c>
      <c r="E68" s="6">
        <f>STDEV(((AD10/AD25)*100),((AG10/AG25)*100),((AJ10/AJ25)*100))</f>
        <v>2.1026987049453476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0.4072034141555651</v>
      </c>
      <c r="D69" s="3">
        <f>STDEV(((AM9/AM25)*100),((AP9/AP25)*100),((AS9/AS25)*100))</f>
        <v>2.3684440119813162</v>
      </c>
      <c r="E69" s="6">
        <f>STDEV(((AM10/AM25)*100),((AP10/AP25)*100),((AS10/AS25)*100))</f>
        <v>2.1849897568667824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1.254083333426885</v>
      </c>
      <c r="D70" s="3">
        <f>STDEV(((AV9/AV25)*100),((AY9/AY25)*100),((BB9/BB25)*100))</f>
        <v>1.8022798477416178</v>
      </c>
      <c r="E70" s="6">
        <f>STDEV(((AV10/AV25)*100),((AY10/AY25)*100),((BB10/BB25)*100))</f>
        <v>2.804818410833779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0.96390239289947388</v>
      </c>
      <c r="C73" s="3">
        <f>(AVERAGE(U25,X25,AA25)/AVERAGE(C25,F25,I25))</f>
        <v>0.70262958470960846</v>
      </c>
      <c r="D73" s="3">
        <f>(AVERAGE(AD25,AG25,AJ25)/AVERAGE(C25,F25,I25))</f>
        <v>1.2750464490609112</v>
      </c>
      <c r="E73" s="21">
        <f>AVERAGE(AM25,AP25,AS25)/AVERAGE(C25,F25,I25)</f>
        <v>1.0733469445032269</v>
      </c>
      <c r="F73" s="3">
        <f>(AVERAGE(AV25,AY25,BB25)/AVERAGE(C25,F25,I25))</f>
        <v>1.1439977686390028</v>
      </c>
    </row>
    <row r="74" spans="1:22">
      <c r="A74" s="3" t="s">
        <v>4</v>
      </c>
      <c r="B74" s="3">
        <f>STDEV((L25/C25),(O25/F25),(R25/I25))</f>
        <v>7.8894691938980924E-2</v>
      </c>
      <c r="C74" s="3">
        <f>STDEV((U25/C25),(X25/F25),(AA25/I25))</f>
        <v>0.24198616711681423</v>
      </c>
      <c r="D74" s="3">
        <f>STDEV((AD25/C25),(AG25/F25),(AJ25/I25))</f>
        <v>0.28456452080050337</v>
      </c>
      <c r="E74" s="3">
        <f>STDEV((AM25/C25),(AP25/F25),(AS25/I25))</f>
        <v>0.16700339550316223</v>
      </c>
      <c r="F74" s="3">
        <f>STDEV((AV25/C25),(AY25/F25),(BB25/I25))</f>
        <v>0.45187750179118558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5.230218807740215</v>
      </c>
      <c r="D79" s="16">
        <f>(AVERAGE(D9,G9,J9)/AVERAGE(D25,G25,J25))*100</f>
        <v>27.377768140936599</v>
      </c>
      <c r="E79" s="16">
        <f>(AVERAGE(D10,G10,J10)/AVERAGE(D25,G25,J25))*100</f>
        <v>67.39201305132319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94.769781192259785</v>
      </c>
    </row>
    <row r="80" spans="1:22">
      <c r="B80" s="3">
        <v>5</v>
      </c>
      <c r="C80" s="16">
        <f>(AVERAGE(M8,P8,S8)/AVERAGE(M25,P25,S25))*100</f>
        <v>5.9124181929184383</v>
      </c>
      <c r="D80" s="16">
        <f>(AVERAGE(M9,P9,S9)/AVERAGE(M25,P25,S25))*100</f>
        <v>27.745541035301368</v>
      </c>
      <c r="E80" s="16">
        <f>(AVERAGE(M10,P10,S10)/AVERAGE(M25,P25,S25))*100</f>
        <v>66.342040771780205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94.087581807081577</v>
      </c>
    </row>
    <row r="81" spans="1:22">
      <c r="B81" s="3">
        <v>15</v>
      </c>
      <c r="C81" s="16">
        <f>(AVERAGE(V8,Y8,AB8)/AVERAGE(V25,Y25,AB25))*100</f>
        <v>5.465044845176898</v>
      </c>
      <c r="D81" s="16">
        <f>(AVERAGE(V9,Y9,AB9)/AVERAGE(V25,Y25,AB25))*100</f>
        <v>26.479411997377927</v>
      </c>
      <c r="E81" s="16">
        <f>(AVERAGE(V10,Y10,AB10)/AVERAGE(V25,Y25,AB25))*100</f>
        <v>68.055543157445172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94.534955154823095</v>
      </c>
    </row>
    <row r="82" spans="1:22">
      <c r="B82" s="3">
        <v>30</v>
      </c>
      <c r="C82" s="16">
        <f>(AVERAGE(AE8,AH8,AK8)/AVERAGE(AE25,AH25,AK25))*100</f>
        <v>5.6474351609580395</v>
      </c>
      <c r="D82" s="16">
        <f>(AVERAGE(AE9,AH9,AK9)/AVERAGE(AE25,AH25,AK25))*100</f>
        <v>27.798733975426952</v>
      </c>
      <c r="E82" s="16">
        <f>(AVERAGE(AE10,AH10,AK10)/AVERAGE(AE25,AH25,AK25))*100</f>
        <v>66.553830863615005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94.35256483904196</v>
      </c>
    </row>
    <row r="83" spans="1:22">
      <c r="B83" s="3">
        <v>60</v>
      </c>
      <c r="C83" s="16">
        <f>(AVERAGE(AN8,AQ8,AT8)/AVERAGE(AN25,AQ25,AT25))*100</f>
        <v>4.2112028344310533</v>
      </c>
      <c r="D83" s="16">
        <f>(AVERAGE(AN9,AQ9,AT9)/AVERAGE(AN25,AQ25,AT25))*100</f>
        <v>30.597301631067452</v>
      </c>
      <c r="E83" s="16">
        <f>(AVERAGE(AN10,AQ10,AT10)/AVERAGE(AN25,AQ25,AT25))*100</f>
        <v>65.191495534501485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95.788797165568937</v>
      </c>
    </row>
    <row r="84" spans="1:22">
      <c r="B84" s="3">
        <v>120</v>
      </c>
      <c r="C84" s="3">
        <f>(AVERAGE(AW8,AZ8,BC8)/AVERAGE(AW25,AZ25,BC25))*100</f>
        <v>4.4094948381997163</v>
      </c>
      <c r="D84" s="3">
        <f>(AVERAGE(AW9,AZ9,BC9)/AVERAGE(AW25,AZ25,BC25))*100</f>
        <v>28.954211392573985</v>
      </c>
      <c r="E84" s="3">
        <f>(AVERAGE(AW10,AZ10,BC10)/AVERAGE(AW25,AZ25,BC25))*100</f>
        <v>66.636293769226285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95.590505161800266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0.6387670638382853</v>
      </c>
      <c r="D87" s="3">
        <f>STDEV(((D9/D25)*100),((G9/G25)*100),((J9/J25)*100))</f>
        <v>2.928801500827531</v>
      </c>
      <c r="E87" s="3">
        <f>STDEV(((D10/D25)*100),((G10/G25)*100),((J10/J25)*100))</f>
        <v>2.5279142444358378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1.8257571720233758</v>
      </c>
      <c r="D88" s="3">
        <f>STDEV(((M9/M25)*100),((P9/P25)*100),((S9/S25)*100))</f>
        <v>6.496657803330808</v>
      </c>
      <c r="E88" s="3">
        <f>STDEV(((M10/M25)*100),((P10/P25)*100),((S10/S25)*100))</f>
        <v>7.5820613952956011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2.8462388953669295</v>
      </c>
      <c r="D89" s="3">
        <f>STDEV(((V9/V25)*100),((Y9/Y25)*100),((AB9/AB25)*100))</f>
        <v>9.340538713465687</v>
      </c>
      <c r="E89" s="3">
        <f>STDEV(((V10/V25)*100),((Y10/Y25)*100),((AB10/AB25)*100))</f>
        <v>6.8914082549620446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0.54797351734095234</v>
      </c>
      <c r="D90" s="3">
        <f>STDEV(((AE9/AE25)*100),((AH9/AH25)*100),((AK9/AK25)*100))</f>
        <v>5.6803515171316477</v>
      </c>
      <c r="E90" s="3">
        <f>STDEV(((AE10/AE25)*100),((AH10/AH25)*100),((AK10/AK25)*100))</f>
        <v>5.2328654577131601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2.1552628147387143</v>
      </c>
      <c r="D91" s="3">
        <f>STDEV(((AN9/AN25)*100),((AQ9/AQ25)*100),((AT9/AT25)*100))</f>
        <v>7.6273851762032709</v>
      </c>
      <c r="E91" s="3">
        <f>STDEV(((AN10/AN25)*100),((AQ10/AQ25)*100),((AT10/AT25)*100))</f>
        <v>5.5890114049465724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0.82044019975629945</v>
      </c>
      <c r="D92" s="3">
        <f>STDEV(((AW9/AW25)*100),((AZ9/AZ25)*100),((BC9/BC25)*100))</f>
        <v>4.6722882211021837</v>
      </c>
      <c r="E92" s="3">
        <f>STDEV(((AW10/AW25)*100),((AZ10/AZ25)*100),((BC10/BC25)*100))</f>
        <v>5.0080448626892498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0.99575393820750624</v>
      </c>
      <c r="C95" s="3">
        <f>(AVERAGE(V25,Y25,AB25)/AVERAGE(D25,G25,J25))</f>
        <v>0.96436902988741457</v>
      </c>
      <c r="D95" s="3">
        <f>(AVERAGE(AE25,AH25,AK25)/AVERAGE(D25,G25,J25))</f>
        <v>1.1773666121087691</v>
      </c>
      <c r="E95" s="3">
        <f>(AVERAGE(AN25,AQ25,AT25)/AVERAGE(D25,G25,J25))</f>
        <v>1.1240037448240945</v>
      </c>
      <c r="F95" s="21">
        <f>AVERAGE(AW25,AZ25,BC25)/AVERAGE(D25,G25,J25)</f>
        <v>1.3224325489034556</v>
      </c>
    </row>
    <row r="96" spans="1:22">
      <c r="A96" s="3" t="s">
        <v>4</v>
      </c>
      <c r="B96" s="3">
        <f>STDEV((M25/D25),(P25/G25),(S25/J25))</f>
        <v>0.31900070293827065</v>
      </c>
      <c r="C96" s="3">
        <f>STDEV((V25/D25),(Y25/G25),(AB25/J25))</f>
        <v>0.22080643880380069</v>
      </c>
      <c r="D96" s="3">
        <f>STDEV((AE25/D25),(AH25/G25),(AK25/J25))</f>
        <v>0.13230131079906293</v>
      </c>
      <c r="E96" s="3">
        <f>STDEV((AN25/D25),(AQ25/G25),(AT25/J25))</f>
        <v>9.8602855121040403E-2</v>
      </c>
      <c r="F96" s="3">
        <f>STDEV((AW25/D25),(AZ25/G25),(BC25/J25))</f>
        <v>0.11135639025918946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topLeftCell="B1" zoomScale="50" zoomScaleNormal="50" zoomScalePageLayoutView="50" workbookViewId="0">
      <pane ySplit="5" topLeftCell="A6" activePane="bottomLeft" state="frozen"/>
      <selection pane="bottomLeft" activeCell="B8" sqref="B8:BI9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 s="2">
        <v>30800000</v>
      </c>
      <c r="C8" s="2">
        <v>17900000</v>
      </c>
      <c r="D8" s="2">
        <v>39900000</v>
      </c>
      <c r="E8" s="2">
        <v>93600000</v>
      </c>
      <c r="F8" s="2">
        <v>24900000</v>
      </c>
      <c r="G8" s="2">
        <v>21900000</v>
      </c>
      <c r="H8" s="2">
        <v>53900000</v>
      </c>
      <c r="I8" s="2">
        <v>31100000</v>
      </c>
      <c r="J8" s="2">
        <v>24200000</v>
      </c>
      <c r="K8" s="2">
        <v>51400000</v>
      </c>
      <c r="L8" s="2">
        <v>66400000</v>
      </c>
      <c r="M8" s="2">
        <v>101000000</v>
      </c>
      <c r="N8" s="2">
        <v>20900000</v>
      </c>
      <c r="O8" s="2">
        <v>23400000</v>
      </c>
      <c r="P8" s="2">
        <v>19400000</v>
      </c>
      <c r="Q8" s="2">
        <v>15500000</v>
      </c>
      <c r="R8" s="2">
        <v>16200000</v>
      </c>
      <c r="S8" s="2">
        <v>28100000</v>
      </c>
      <c r="T8" s="2">
        <v>51100000</v>
      </c>
      <c r="U8" s="2">
        <v>13700000</v>
      </c>
      <c r="V8" s="2">
        <v>81300000</v>
      </c>
      <c r="W8" s="2">
        <v>31900000</v>
      </c>
      <c r="X8" s="2">
        <v>13600000</v>
      </c>
      <c r="Y8">
        <v>9833658</v>
      </c>
      <c r="Z8" s="2">
        <v>35400000</v>
      </c>
      <c r="AA8" s="2">
        <v>12300000</v>
      </c>
      <c r="AB8" s="2">
        <v>32100000</v>
      </c>
      <c r="AC8" s="2">
        <v>80500000</v>
      </c>
      <c r="AD8" s="2">
        <v>29000000</v>
      </c>
      <c r="AE8" s="2">
        <v>38500000</v>
      </c>
      <c r="AF8" s="2">
        <v>160000000</v>
      </c>
      <c r="AG8" s="2">
        <v>25100000</v>
      </c>
      <c r="AH8" s="2">
        <v>25500000</v>
      </c>
      <c r="AI8" s="2">
        <v>199000000</v>
      </c>
      <c r="AJ8" s="2">
        <v>31900000</v>
      </c>
      <c r="AK8" s="2">
        <v>32200000</v>
      </c>
      <c r="AL8" s="2">
        <v>60600000</v>
      </c>
      <c r="AM8" s="2">
        <v>30200000</v>
      </c>
      <c r="AN8" s="2">
        <v>22000000</v>
      </c>
      <c r="AO8" s="2">
        <v>90000000</v>
      </c>
      <c r="AP8" s="2">
        <v>22100000</v>
      </c>
      <c r="AQ8" s="2">
        <v>11900000</v>
      </c>
      <c r="AR8" s="2">
        <v>61900000</v>
      </c>
      <c r="AS8" s="2">
        <v>19600000</v>
      </c>
      <c r="AT8" s="2">
        <v>17900000</v>
      </c>
      <c r="AU8" s="2">
        <v>18400000</v>
      </c>
      <c r="AV8" s="2">
        <v>38500000</v>
      </c>
      <c r="AW8" s="2">
        <v>30700000</v>
      </c>
      <c r="AX8" s="2">
        <v>26400000</v>
      </c>
      <c r="AY8" s="2">
        <v>16400000</v>
      </c>
      <c r="AZ8" s="2">
        <v>12700000</v>
      </c>
      <c r="BA8" s="2">
        <v>21200000</v>
      </c>
      <c r="BB8">
        <v>8336680</v>
      </c>
      <c r="BC8" s="2">
        <v>22700000</v>
      </c>
      <c r="BD8">
        <v>854084.9</v>
      </c>
      <c r="BE8">
        <v>250819.5</v>
      </c>
      <c r="BF8">
        <v>312028</v>
      </c>
      <c r="BG8">
        <v>186686.7</v>
      </c>
      <c r="BH8">
        <v>213272</v>
      </c>
      <c r="BI8">
        <v>267537.2</v>
      </c>
    </row>
    <row r="9" spans="1:61" s="6" customFormat="1">
      <c r="A9" s="7" t="s">
        <v>76</v>
      </c>
      <c r="B9">
        <v>87374.49</v>
      </c>
      <c r="C9">
        <v>54934.84</v>
      </c>
      <c r="D9">
        <v>57636.29</v>
      </c>
      <c r="E9">
        <v>92936.36</v>
      </c>
      <c r="F9">
        <v>42684.85</v>
      </c>
      <c r="G9">
        <v>62778.17</v>
      </c>
      <c r="H9">
        <v>76936.02</v>
      </c>
      <c r="I9">
        <v>45480.56</v>
      </c>
      <c r="J9">
        <v>12892</v>
      </c>
      <c r="K9">
        <v>207943.3</v>
      </c>
      <c r="L9">
        <v>76999.23</v>
      </c>
      <c r="M9">
        <v>107901.9</v>
      </c>
      <c r="N9">
        <v>94702.09</v>
      </c>
      <c r="O9">
        <v>43460.36</v>
      </c>
      <c r="P9">
        <v>52047.91</v>
      </c>
      <c r="Q9">
        <v>106927.8</v>
      </c>
      <c r="R9">
        <v>40843.75</v>
      </c>
      <c r="S9">
        <v>64258.89</v>
      </c>
      <c r="T9">
        <v>202478.7</v>
      </c>
      <c r="U9">
        <v>35549.589999999997</v>
      </c>
      <c r="V9">
        <v>89937.29</v>
      </c>
      <c r="W9">
        <v>269424.8</v>
      </c>
      <c r="X9">
        <v>43520.7</v>
      </c>
      <c r="Y9">
        <v>38039.03</v>
      </c>
      <c r="Z9">
        <v>255302.9</v>
      </c>
      <c r="AA9">
        <v>33626.61</v>
      </c>
      <c r="AB9">
        <v>76499.570000000007</v>
      </c>
      <c r="AC9">
        <v>319785.5</v>
      </c>
      <c r="AD9">
        <v>137843.79999999999</v>
      </c>
      <c r="AE9">
        <v>96101.29</v>
      </c>
      <c r="AF9">
        <v>330698.3</v>
      </c>
      <c r="AG9">
        <v>103639.6</v>
      </c>
      <c r="AH9">
        <v>91342.95</v>
      </c>
      <c r="AI9">
        <v>401067</v>
      </c>
      <c r="AJ9">
        <v>234605.3</v>
      </c>
      <c r="AK9">
        <v>120458.1</v>
      </c>
      <c r="AL9">
        <v>394127.4</v>
      </c>
      <c r="AM9">
        <v>123542.9</v>
      </c>
      <c r="AN9">
        <v>147557.20000000001</v>
      </c>
      <c r="AO9">
        <v>288430.09999999998</v>
      </c>
      <c r="AP9">
        <v>172939.9</v>
      </c>
      <c r="AQ9">
        <v>194663.2</v>
      </c>
      <c r="AR9">
        <v>244490.6</v>
      </c>
      <c r="AS9">
        <v>91609.41</v>
      </c>
      <c r="AT9">
        <v>84271.12</v>
      </c>
      <c r="AU9">
        <v>313387.5</v>
      </c>
      <c r="AV9">
        <v>175033.60000000001</v>
      </c>
      <c r="AW9">
        <v>248388.2</v>
      </c>
      <c r="AX9">
        <v>1033704</v>
      </c>
      <c r="AY9">
        <v>262672.59999999998</v>
      </c>
      <c r="AZ9">
        <v>224169.60000000001</v>
      </c>
      <c r="BA9">
        <v>573153.30000000005</v>
      </c>
      <c r="BB9">
        <v>347753.8</v>
      </c>
      <c r="BC9">
        <v>174134.5</v>
      </c>
      <c r="BD9">
        <v>207520.3</v>
      </c>
      <c r="BE9">
        <v>73029.210000000006</v>
      </c>
      <c r="BF9">
        <v>51683.91</v>
      </c>
      <c r="BG9">
        <v>37119.46</v>
      </c>
      <c r="BH9">
        <v>41037.64</v>
      </c>
      <c r="BI9">
        <v>52754.27</v>
      </c>
    </row>
    <row r="10" spans="1:61" s="6" customFormat="1">
      <c r="A10" s="7" t="s">
        <v>77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3"/>
      <c r="BE10" s="3"/>
      <c r="BF10" s="3"/>
      <c r="BG10" s="3"/>
      <c r="BH10" s="3"/>
      <c r="BI10" s="3"/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30887374.489999998</v>
      </c>
      <c r="C25" s="23">
        <f t="shared" ref="C25:BC25" si="0">SUM(C8:C24)</f>
        <v>17954934.84</v>
      </c>
      <c r="D25" s="23">
        <f t="shared" si="0"/>
        <v>39957636.289999999</v>
      </c>
      <c r="E25" s="23">
        <f t="shared" si="0"/>
        <v>93692936.359999999</v>
      </c>
      <c r="F25" s="23">
        <f t="shared" si="0"/>
        <v>24942684.850000001</v>
      </c>
      <c r="G25" s="23">
        <f t="shared" si="0"/>
        <v>21962778.170000002</v>
      </c>
      <c r="H25" s="23">
        <f t="shared" si="0"/>
        <v>53976936.020000003</v>
      </c>
      <c r="I25" s="23">
        <f t="shared" si="0"/>
        <v>31145480.559999999</v>
      </c>
      <c r="J25" s="23">
        <f t="shared" si="0"/>
        <v>24212892</v>
      </c>
      <c r="K25" s="23">
        <f t="shared" si="0"/>
        <v>51607943.299999997</v>
      </c>
      <c r="L25" s="23">
        <f t="shared" si="0"/>
        <v>66476999.229999997</v>
      </c>
      <c r="M25" s="23">
        <f t="shared" si="0"/>
        <v>101107901.90000001</v>
      </c>
      <c r="N25" s="23">
        <f t="shared" si="0"/>
        <v>20994702.09</v>
      </c>
      <c r="O25" s="23">
        <f t="shared" si="0"/>
        <v>23443460.359999999</v>
      </c>
      <c r="P25" s="23">
        <f t="shared" si="0"/>
        <v>19452047.91</v>
      </c>
      <c r="Q25" s="23">
        <f t="shared" si="0"/>
        <v>15606927.800000001</v>
      </c>
      <c r="R25" s="23">
        <f t="shared" si="0"/>
        <v>16240843.75</v>
      </c>
      <c r="S25" s="23">
        <f t="shared" si="0"/>
        <v>28164258.890000001</v>
      </c>
      <c r="T25" s="23">
        <f t="shared" si="0"/>
        <v>51302478.700000003</v>
      </c>
      <c r="U25" s="23">
        <f t="shared" si="0"/>
        <v>13735549.59</v>
      </c>
      <c r="V25" s="23">
        <f t="shared" si="0"/>
        <v>81389937.290000007</v>
      </c>
      <c r="W25" s="23">
        <f t="shared" si="0"/>
        <v>32169424.800000001</v>
      </c>
      <c r="X25" s="23">
        <f t="shared" si="0"/>
        <v>13643520.699999999</v>
      </c>
      <c r="Y25" s="23">
        <f t="shared" si="0"/>
        <v>9871697.0299999993</v>
      </c>
      <c r="Z25" s="23">
        <f t="shared" si="0"/>
        <v>35655302.899999999</v>
      </c>
      <c r="AA25" s="23">
        <f t="shared" si="0"/>
        <v>12333626.609999999</v>
      </c>
      <c r="AB25" s="23">
        <f t="shared" si="0"/>
        <v>32176499.57</v>
      </c>
      <c r="AC25" s="23">
        <f t="shared" si="0"/>
        <v>80819785.5</v>
      </c>
      <c r="AD25" s="23">
        <f t="shared" si="0"/>
        <v>29137843.800000001</v>
      </c>
      <c r="AE25" s="23">
        <f t="shared" si="0"/>
        <v>38596101.289999999</v>
      </c>
      <c r="AF25" s="23">
        <f t="shared" si="0"/>
        <v>160330698.30000001</v>
      </c>
      <c r="AG25" s="23">
        <f t="shared" si="0"/>
        <v>25203639.600000001</v>
      </c>
      <c r="AH25" s="23">
        <f t="shared" si="0"/>
        <v>25591342.949999999</v>
      </c>
      <c r="AI25" s="23">
        <f t="shared" si="0"/>
        <v>199401067</v>
      </c>
      <c r="AJ25" s="23">
        <f t="shared" si="0"/>
        <v>32134605.300000001</v>
      </c>
      <c r="AK25" s="23">
        <f t="shared" si="0"/>
        <v>32320458.100000001</v>
      </c>
      <c r="AL25" s="23">
        <f t="shared" si="0"/>
        <v>60994127.399999999</v>
      </c>
      <c r="AM25" s="23">
        <f t="shared" si="0"/>
        <v>30323542.899999999</v>
      </c>
      <c r="AN25" s="23">
        <f t="shared" si="0"/>
        <v>22147557.199999999</v>
      </c>
      <c r="AO25" s="23">
        <f t="shared" si="0"/>
        <v>90288430.099999994</v>
      </c>
      <c r="AP25" s="23">
        <f t="shared" si="0"/>
        <v>22272939.899999999</v>
      </c>
      <c r="AQ25" s="23">
        <f t="shared" si="0"/>
        <v>12094663.199999999</v>
      </c>
      <c r="AR25" s="23">
        <f t="shared" si="0"/>
        <v>62144490.600000001</v>
      </c>
      <c r="AS25" s="23">
        <f t="shared" si="0"/>
        <v>19691609.41</v>
      </c>
      <c r="AT25" s="23">
        <f t="shared" si="0"/>
        <v>17984271.120000001</v>
      </c>
      <c r="AU25" s="23">
        <f t="shared" si="0"/>
        <v>18713387.5</v>
      </c>
      <c r="AV25" s="23">
        <f t="shared" si="0"/>
        <v>38675033.600000001</v>
      </c>
      <c r="AW25" s="23">
        <f t="shared" si="0"/>
        <v>30948388.199999999</v>
      </c>
      <c r="AX25" s="23">
        <f t="shared" si="0"/>
        <v>27433704</v>
      </c>
      <c r="AY25" s="23">
        <f t="shared" si="0"/>
        <v>16662672.6</v>
      </c>
      <c r="AZ25" s="23">
        <f t="shared" si="0"/>
        <v>12924169.6</v>
      </c>
      <c r="BA25" s="23">
        <f t="shared" si="0"/>
        <v>21773153.300000001</v>
      </c>
      <c r="BB25" s="23">
        <f t="shared" si="0"/>
        <v>8684433.8000000007</v>
      </c>
      <c r="BC25" s="23">
        <f t="shared" si="0"/>
        <v>22874134.5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99.855930311141464</v>
      </c>
      <c r="D34" s="16">
        <f>(AVERAGE(B9,E9,H9)/AVERAGE(B25,E25,H25))*100</f>
        <v>0.14406968885854887</v>
      </c>
      <c r="E34" s="16">
        <f>(AVERAGE(B10,E10,H10)/AVERAGE(B25,E25,H25))*100</f>
        <v>0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0.14406968885854887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99.535681700763035</v>
      </c>
      <c r="D35" s="16">
        <f>(AVERAGE(K9,N9,Q9)/AVERAGE(K25,N25,Q25))*100</f>
        <v>0.46431829923697193</v>
      </c>
      <c r="E35" s="16">
        <f>(AVERAGE($K10,$N10,$Q10)/AVERAGE(K25,N25,Q25))*100</f>
        <v>0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0.46431829923697193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99.389554727273435</v>
      </c>
      <c r="D36" s="16">
        <f>(AVERAGE(T9,W9,Z9)/AVERAGE(T25,W25,Z25))*100</f>
        <v>0.6104452727265498</v>
      </c>
      <c r="E36" s="16">
        <f>(AVERAGE(T10,W10,Z10)/AVERAGE(T25,W25,Z25))*100</f>
        <v>0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0.6104452727265498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99.761310385109198</v>
      </c>
      <c r="D37" s="16">
        <f>(AVERAGE(AC9,AF9,AI9)/AVERAGE(AC25,AF25,AI25))*100</f>
        <v>0.23868961489080745</v>
      </c>
      <c r="E37" s="16">
        <f>(AVERAGE(AC10,AF10,AI10)/AVERAGE(AC25,AF25,AI25))*100</f>
        <v>0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0.23868961489080745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99.565637013559012</v>
      </c>
      <c r="D38" s="16">
        <f>(AVERAGE(AL9,AO9,AR9)/AVERAGE(AL25,AO25,AR25))*100</f>
        <v>0.4343629864409862</v>
      </c>
      <c r="E38" s="16">
        <f>(AVERAGE(AL10,AO10,AR10)/AVERAGE(AL25,AO25,AR25))*100</f>
        <v>0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0.4343629864409862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97.172794642224275</v>
      </c>
      <c r="D39" s="3">
        <f>(AVERAGE(AU9,AX9,BA9)/AVERAGE(AU25,AX25,BA25))*100</f>
        <v>2.8272053577757426</v>
      </c>
      <c r="E39" s="3">
        <f>(AVERAGE(AU10,AX10,BA10)/AVERAGE(AU25,AX25,BA25))*100</f>
        <v>0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2.8272053577757426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9.6018220476294908E-2</v>
      </c>
      <c r="D43" s="6">
        <f>STDEV(((B9/B25)*100),((E9/E25)*100),((H9/H25)*100))</f>
        <v>9.6018220476297711E-2</v>
      </c>
      <c r="E43" s="6">
        <f>STDEV(((B10/B25)*100),((E10/E25)*100),((H10/H25)*100))</f>
        <v>0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0.15096203776457423</v>
      </c>
      <c r="D44" s="6">
        <f>STDEV(((K9/K25)*100),((N9/N25)*100),((Q9/Q25)*100))</f>
        <v>0.15096203776456432</v>
      </c>
      <c r="E44" s="6">
        <f>STDEV(((K10/K25)*100),((N10/N25)*100),((Q10/Q25)*100))</f>
        <v>0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0.22881466741339773</v>
      </c>
      <c r="D45" s="6">
        <f>STDEV(((T9/T25)*100),((W9/W25)*100),((Z9/Z25)*100))</f>
        <v>0.22881466741339537</v>
      </c>
      <c r="E45" s="6">
        <f>STDEV(((T10/T25)*100),((W10/W25)*100),((Z10/Z25)*100))</f>
        <v>0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0.11086888892142842</v>
      </c>
      <c r="D46" s="6">
        <f>STDEV(((AC9/AC25)*100),((AF9/AF25)*100),((AI9/AI25)*100))</f>
        <v>0.11086888892143294</v>
      </c>
      <c r="E46" s="6">
        <f>STDEV(((AC10/AC25)*100),((AF10/AF25)*100),((AI10/AI25)*100))</f>
        <v>0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0.17131788882301111</v>
      </c>
      <c r="D47" s="6">
        <f>STDEV(((AL9/AL25)*100),((AO9/AO25)*100),((AR9/AR25)*100))</f>
        <v>0.17131788882301016</v>
      </c>
      <c r="E47" s="6">
        <f>STDEV(((AL10/AL25)*100),((AO10/AO25)*100),((AR10/AR25)*100))</f>
        <v>0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1.0479278944332842</v>
      </c>
      <c r="D48" s="6">
        <f>STDEV(((AU9/AU25)*100),((AX9/AX25)*100),((BA9/BA25)*100))</f>
        <v>1.0479278944332806</v>
      </c>
      <c r="E48" s="6">
        <f>STDEV(((AU10/AU25)*100),((AX10/AX25)*100),((BA10/BA25)*100))</f>
        <v>0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0.49401284314280264</v>
      </c>
      <c r="C51" s="3">
        <f>(AVERAGE(T25,W25,Z25)/AVERAGE(B25,E25,H25))</f>
        <v>0.66716534046210685</v>
      </c>
      <c r="D51" s="3">
        <f>(AVERAGE(AC25,AF25,AI25)/AVERAGE(B25,E25,H25))</f>
        <v>2.4672846301261973</v>
      </c>
      <c r="E51" s="3">
        <f>(AVERAGE(AL25,AO25,AR25)/AVERAGE(B25,E25,H25))</f>
        <v>1.1952863960508262</v>
      </c>
      <c r="F51" s="3">
        <f>(AVERAGE(AU25,AX25,BA25)/AVERAGE(B25,E25,H25))</f>
        <v>0.38038358000361566</v>
      </c>
    </row>
    <row r="52" spans="1:22">
      <c r="A52" s="3" t="s">
        <v>4</v>
      </c>
      <c r="B52" s="3">
        <f>STDEV((K25/B25),(N25/E25),(Q25/H25))</f>
        <v>0.81715521561086124</v>
      </c>
      <c r="C52" s="3">
        <f>STDEV((T25/B25),(W25/E25),(Z25/H25))</f>
        <v>0.68768697256352929</v>
      </c>
      <c r="D52" s="3">
        <f>STDEV((AC25/B25),(AF25/E25),(AI25/H25))</f>
        <v>0.99272309482138876</v>
      </c>
      <c r="E52" s="3">
        <f>STDEV((AL25/B25),(AO25/E25),(AR25/H25))</f>
        <v>0.5378149072799796</v>
      </c>
      <c r="F52" s="3">
        <f>STDEV((AU25/B25),(AX25/E25),(BA25/H25))</f>
        <v>0.15875972175859981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99.806733848911193</v>
      </c>
      <c r="D57" s="16">
        <f>(AVERAGE(C9,F9,I9)/AVERAGE(C25,F25,I25))*100</f>
        <v>0.19326615108880452</v>
      </c>
      <c r="E57" s="16">
        <f>(AVERAGE(C10,F10,I10)/AVERAGE(C25,F25,I25))*100</f>
        <v>0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0.19326615108880452</v>
      </c>
    </row>
    <row r="58" spans="1:22">
      <c r="B58" s="3">
        <v>5</v>
      </c>
      <c r="C58" s="16">
        <f>(AVERAGE(L8,O8,R8)/AVERAGE(L25,O25,R25))*100</f>
        <v>99.848058251994701</v>
      </c>
      <c r="D58" s="16">
        <f>(AVERAGE(L9,O9,R9)/AVERAGE(L25,O25,R25))*100</f>
        <v>0.15194174800529534</v>
      </c>
      <c r="E58" s="16">
        <f>(AVERAGE(L10,O10,R10)/AVERAGE(L25,O25,R25))*100</f>
        <v>0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0.15194174800529534</v>
      </c>
    </row>
    <row r="59" spans="1:22">
      <c r="B59" s="3">
        <v>15</v>
      </c>
      <c r="C59" s="16">
        <f>(AVERAGE(U8,X8,AA8)/AVERAGE(U25,X25,AA25))*100</f>
        <v>99.716219474381759</v>
      </c>
      <c r="D59" s="16">
        <f>(AVERAGE(U9,X9,AA9)/AVERAGE(U25,X25,AA25))*100</f>
        <v>0.2837805256182438</v>
      </c>
      <c r="E59" s="16">
        <f>(AVERAGE(U10,X10,AA10)/AVERAGE(U25,X25,AA25))*100</f>
        <v>0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0.2837805256182438</v>
      </c>
    </row>
    <row r="60" spans="1:22">
      <c r="B60" s="3">
        <v>30</v>
      </c>
      <c r="C60" s="16">
        <f>(AVERAGE(AD8,AG8,AJ8)/AVERAGE(AD25,AG25,AJ25))*100</f>
        <v>99.449456251829758</v>
      </c>
      <c r="D60" s="16">
        <f>(AVERAGE(AD9,AG9,AJ9)/AVERAGE(AD25,AG25,AJ25))*100</f>
        <v>0.55054374817023832</v>
      </c>
      <c r="E60" s="16">
        <f>(AVERAGE(AD10,AG10,AJ10)/AVERAGE(AD25,AG25,AJ25))*100</f>
        <v>0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0.55054374817023832</v>
      </c>
    </row>
    <row r="61" spans="1:22">
      <c r="B61" s="3">
        <v>60</v>
      </c>
      <c r="C61" s="16">
        <f>(AVERAGE(AM8,AP8,AS8)/AVERAGE(AM25,AP25,AS25))*100</f>
        <v>99.463131204413912</v>
      </c>
      <c r="D61" s="16">
        <f>(AVERAGE(AM9,AP9,AS9)/AVERAGE(AM25,AP25,AS25))*100</f>
        <v>0.53686879558610501</v>
      </c>
      <c r="E61" s="16">
        <f>(AVERAGE(AM10,AP10,AS10)/AVERAGE(AM25,AP25,AS25))*100</f>
        <v>0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0.53686879558610501</v>
      </c>
    </row>
    <row r="62" spans="1:22">
      <c r="B62" s="3">
        <v>120</v>
      </c>
      <c r="C62" s="3">
        <f>(AVERAGE(AV8,AY8,BB8)/AVERAGE(AV25,AY25,BB25))*100</f>
        <v>98.773143165786081</v>
      </c>
      <c r="D62" s="3">
        <f>(AVERAGE(AV9,AY9,BB9)/AVERAGE(AV25,AY25,BB25))*100</f>
        <v>1.2268568342139141</v>
      </c>
      <c r="E62" s="3">
        <f>(AVERAGE(AV10,AY10,BB10)/AVERAGE(AV25,AY25,BB25))*100</f>
        <v>0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1.2268568342139141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8.6011154897275011E-2</v>
      </c>
      <c r="D65" s="6">
        <f>STDEV(((C9/C25)*100),((F9/F25)*100),((I9/I25)*100))</f>
        <v>8.6011154897280964E-2</v>
      </c>
      <c r="E65" s="6">
        <f>STDEV(((C10/C25)*100),((F10/F25)*100),((I10/I25)*100))</f>
        <v>0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6.7837056009559582E-2</v>
      </c>
      <c r="D66" s="3">
        <f>STDEV(((L9/L25)*100),((O9/O25)*100),((R9/R25)*100))</f>
        <v>6.7837056009554156E-2</v>
      </c>
      <c r="E66" s="6">
        <f>STDEV(((L10/L25)*100),((O10/O25)*100),((R10/R25)*100))</f>
        <v>0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3.1515218425952986E-2</v>
      </c>
      <c r="D67" s="3">
        <f>STDEV(((U9/U25)*100),((X9/X25)*100),((AA9/AA25)*100))</f>
        <v>3.1515218425954603E-2</v>
      </c>
      <c r="E67" s="6">
        <f>STDEV(((U10/U25)*100),((X10/X25)*100),((AA10/AA25)*100))</f>
        <v>0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0.16908923517512275</v>
      </c>
      <c r="D68" s="3">
        <f>STDEV(((AD9/AD25)*100),((AG9/AG25)*100),((AJ9/AJ25)*100))</f>
        <v>0.16908923517512939</v>
      </c>
      <c r="E68" s="6">
        <f>STDEV(((AD10/AD25)*100),((AG10/AG25)*100),((AJ10/AJ25)*100))</f>
        <v>0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0.19849498409813859</v>
      </c>
      <c r="D69" s="3">
        <f>STDEV(((AM9/AM25)*100),((AP9/AP25)*100),((AS9/AS25)*100))</f>
        <v>0.19849498409814328</v>
      </c>
      <c r="E69" s="6">
        <f>STDEV(((AM10/AM25)*100),((AP10/AP25)*100),((AS10/AS25)*100))</f>
        <v>0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1.8153425080760308</v>
      </c>
      <c r="D70" s="3">
        <f>STDEV(((AV9/AV25)*100),((AY9/AY25)*100),((BB9/BB25)*100))</f>
        <v>1.8153425080760301</v>
      </c>
      <c r="E70" s="6">
        <f>STDEV(((AV10/AV25)*100),((AY10/AY25)*100),((BB10/BB25)*100))</f>
        <v>0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1.433777124155468</v>
      </c>
      <c r="C73" s="3">
        <f>(AVERAGE(U25,X25,AA25)/AVERAGE(C25,F25,I25))</f>
        <v>0.5363456792856266</v>
      </c>
      <c r="D73" s="3">
        <f>(AVERAGE(AD25,AG25,AJ25)/AVERAGE(C25,F25,I25))</f>
        <v>1.1679155573986113</v>
      </c>
      <c r="E73" s="21">
        <f>AVERAGE(AM25,AP25,AS25)/AVERAGE(C25,F25,I25)</f>
        <v>0.97629748033139641</v>
      </c>
      <c r="F73" s="3">
        <f>(AVERAGE(AV25,AY25,BB25)/AVERAGE(C25,F25,I25))</f>
        <v>0.86466044484678362</v>
      </c>
    </row>
    <row r="74" spans="1:22">
      <c r="A74" s="3" t="s">
        <v>4</v>
      </c>
      <c r="B74" s="3">
        <f>STDEV((L25/C25),(O25/F25),(R25/I25))</f>
        <v>1.7284580343526228</v>
      </c>
      <c r="C74" s="3">
        <f>STDEV((U25/C25),(X25/F25),(AA25/I25))</f>
        <v>0.1855117878402075</v>
      </c>
      <c r="D74" s="3">
        <f>STDEV((AD25/C25),(AG25/F25),(AJ25/I25))</f>
        <v>0.34756742246064137</v>
      </c>
      <c r="E74" s="3">
        <f>STDEV((AM25/C25),(AP25/F25),(AS25/I25))</f>
        <v>0.55043795936161444</v>
      </c>
      <c r="F74" s="3">
        <f>STDEV((AV25/C25),(AY25/F25),(BB25/I25))</f>
        <v>0.98959976005346251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99.845232389793466</v>
      </c>
      <c r="D79" s="16">
        <f>(AVERAGE(D9,G9,J9)/AVERAGE(D25,G25,J25))*100</f>
        <v>0.15476761020651986</v>
      </c>
      <c r="E79" s="16">
        <f>(AVERAGE(D10,G10,J10)/AVERAGE(D25,G25,J25))*100</f>
        <v>0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0.15476761020651986</v>
      </c>
    </row>
    <row r="80" spans="1:22">
      <c r="B80" s="3">
        <v>5</v>
      </c>
      <c r="C80" s="16">
        <f>(AVERAGE(M8,P8,S8)/AVERAGE(M25,P25,S25))*100</f>
        <v>99.849245323300224</v>
      </c>
      <c r="D80" s="16">
        <f>(AVERAGE(M9,P9,S9)/AVERAGE(M25,P25,S25))*100</f>
        <v>0.15075467669978601</v>
      </c>
      <c r="E80" s="16">
        <f>(AVERAGE(M10,P10,S10)/AVERAGE(M25,P25,S25))*100</f>
        <v>0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0.15075467669978601</v>
      </c>
    </row>
    <row r="81" spans="1:22">
      <c r="B81" s="3">
        <v>15</v>
      </c>
      <c r="C81" s="16">
        <f>(AVERAGE(V8,Y8,AB8)/AVERAGE(V25,Y25,AB25))*100</f>
        <v>99.83434949674286</v>
      </c>
      <c r="D81" s="16">
        <f>(AVERAGE(V9,Y9,AB9)/AVERAGE(V25,Y25,AB25))*100</f>
        <v>0.1656505032571341</v>
      </c>
      <c r="E81" s="16">
        <f>(AVERAGE(V10,Y10,AB10)/AVERAGE(V25,Y25,AB25))*100</f>
        <v>0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0.1656505032571341</v>
      </c>
    </row>
    <row r="82" spans="1:22">
      <c r="B82" s="3">
        <v>30</v>
      </c>
      <c r="C82" s="16">
        <f>(AVERAGE(AE8,AH8,AK8)/AVERAGE(AE25,AH25,AK25))*100</f>
        <v>99.680956343952801</v>
      </c>
      <c r="D82" s="16">
        <f>(AVERAGE(AE9,AH9,AK9)/AVERAGE(AE25,AH25,AK25))*100</f>
        <v>0.31904365604720275</v>
      </c>
      <c r="E82" s="16">
        <f>(AVERAGE(AE10,AH10,AK10)/AVERAGE(AE25,AH25,AK25))*100</f>
        <v>0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0.31904365604720275</v>
      </c>
    </row>
    <row r="83" spans="1:22">
      <c r="B83" s="3">
        <v>60</v>
      </c>
      <c r="C83" s="16">
        <f>(AVERAGE(AN8,AQ8,AT8)/AVERAGE(AN25,AQ25,AT25))*100</f>
        <v>99.183380871302333</v>
      </c>
      <c r="D83" s="16">
        <f>(AVERAGE(AN9,AQ9,AT9)/AVERAGE(AN25,AQ25,AT25))*100</f>
        <v>0.81661912869769593</v>
      </c>
      <c r="E83" s="16">
        <f>(AVERAGE(AN10,AQ10,AT10)/AVERAGE(AN25,AQ25,AT25))*100</f>
        <v>0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0.81661912869769593</v>
      </c>
    </row>
    <row r="84" spans="1:22">
      <c r="B84" s="3">
        <v>120</v>
      </c>
      <c r="C84" s="3">
        <f>(AVERAGE(AW8,AZ8,BC8)/AVERAGE(AW25,AZ25,BC25))*100</f>
        <v>99.031124573044934</v>
      </c>
      <c r="D84" s="3">
        <f>(AVERAGE(AW9,AZ9,BC9)/AVERAGE(AW25,AZ25,BC25))*100</f>
        <v>0.96887542695505235</v>
      </c>
      <c r="E84" s="3">
        <f>(AVERAGE(AW10,AZ10,BC10)/AVERAGE(AW25,AZ25,BC25))*100</f>
        <v>0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0.96887542695505235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0.11721087975691981</v>
      </c>
      <c r="D87" s="3">
        <f>STDEV(((D9/D25)*100),((G9/G25)*100),((J9/J25)*100))</f>
        <v>0.11721087975692129</v>
      </c>
      <c r="E87" s="3">
        <f>STDEV(((D10/D25)*100),((G10/G25)*100),((J10/J25)*100))</f>
        <v>0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8.3838668368955607E-2</v>
      </c>
      <c r="D88" s="3">
        <f>STDEV(((M9/M25)*100),((P9/P25)*100),((S9/S25)*100))</f>
        <v>8.3838668368955011E-2</v>
      </c>
      <c r="E88" s="3">
        <f>STDEV(((M10/M25)*100),((P10/P25)*100),((S10/S25)*100))</f>
        <v>0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0.13754160318281364</v>
      </c>
      <c r="D89" s="3">
        <f>STDEV(((V9/V25)*100),((Y9/Y25)*100),((AB9/AB25)*100))</f>
        <v>0.13754160318282602</v>
      </c>
      <c r="E89" s="3">
        <f>STDEV(((V10/V25)*100),((Y10/Y25)*100),((AB10/AB25)*100))</f>
        <v>0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6.7333117135830026E-2</v>
      </c>
      <c r="D90" s="3">
        <f>STDEV(((AE9/AE25)*100),((AH9/AH25)*100),((AK9/AK25)*100))</f>
        <v>6.7333117135824974E-2</v>
      </c>
      <c r="E90" s="3">
        <f>STDEV(((AE10/AE25)*100),((AH10/AH25)*100),((AK10/AK25)*100))</f>
        <v>0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0.60971007837738278</v>
      </c>
      <c r="D91" s="3">
        <f>STDEV(((AN9/AN25)*100),((AQ9/AQ25)*100),((AT9/AT25)*100))</f>
        <v>0.60971007837738445</v>
      </c>
      <c r="E91" s="3">
        <f>STDEV(((AN10/AN25)*100),((AQ10/AQ25)*100),((AT10/AT25)*100))</f>
        <v>0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0.55035355627450822</v>
      </c>
      <c r="D92" s="3">
        <f>STDEV(((AW9/AW25)*100),((AZ9/AZ25)*100),((BC9/BC25)*100))</f>
        <v>0.55035355627450533</v>
      </c>
      <c r="E92" s="3">
        <f>STDEV(((AW10/AW25)*100),((AZ10/AZ25)*100),((BC10/BC25)*100))</f>
        <v>0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1.7266747883301909</v>
      </c>
      <c r="C95" s="3">
        <f>(AVERAGE(V25,Y25,AB25)/AVERAGE(D25,G25,J25))</f>
        <v>1.4331057167452899</v>
      </c>
      <c r="D95" s="3">
        <f>(AVERAGE(AE25,AH25,AK25)/AVERAGE(D25,G25,J25))</f>
        <v>1.1204481321614876</v>
      </c>
      <c r="E95" s="3">
        <f>(AVERAGE(AN25,AQ25,AT25)/AVERAGE(D25,G25,J25))</f>
        <v>0.60634490496720661</v>
      </c>
      <c r="F95" s="21">
        <f>AVERAGE(AW25,AZ25,BC25)/AVERAGE(D25,G25,J25)</f>
        <v>0.77492313999343476</v>
      </c>
    </row>
    <row r="96" spans="1:22">
      <c r="A96" s="3" t="s">
        <v>4</v>
      </c>
      <c r="B96" s="3">
        <f>STDEV((M25/D25),(P25/G25),(S25/J25))</f>
        <v>0.88045704378582834</v>
      </c>
      <c r="C96" s="3">
        <f>STDEV((V25/D25),(Y25/G25),(AB25/J25))</f>
        <v>0.7952569361585724</v>
      </c>
      <c r="D96" s="3">
        <f>STDEV((AE25/D25),(AH25/G25),(AK25/J25))</f>
        <v>0.18465831841813379</v>
      </c>
      <c r="E96" s="3">
        <f>STDEV((AN25/D25),(AQ25/G25),(AT25/J25))</f>
        <v>0.10986907609535498</v>
      </c>
      <c r="F96" s="3">
        <f>STDEV((AW25/D25),(AZ25/G25),(BC25/J25))</f>
        <v>0.17818459163543759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topLeftCell="B1" zoomScale="50" zoomScaleNormal="50" zoomScalePageLayoutView="50" workbookViewId="0">
      <pane ySplit="5" topLeftCell="A6" activePane="bottomLeft" state="frozen"/>
      <selection pane="bottomLeft" activeCell="B8" sqref="B8:BI9"/>
    </sheetView>
  </sheetViews>
  <sheetFormatPr baseColWidth="10" defaultColWidth="9.33203125" defaultRowHeight="14" x14ac:dyDescent="0"/>
  <cols>
    <col min="1" max="1" width="13.5" style="3" customWidth="1"/>
    <col min="2" max="2" width="9" style="3" bestFit="1" customWidth="1"/>
    <col min="3" max="5" width="9.6640625" style="3" bestFit="1" customWidth="1"/>
    <col min="6" max="6" width="8.6640625" style="3" bestFit="1" customWidth="1"/>
    <col min="7" max="8" width="8.1640625" style="3" bestFit="1" customWidth="1"/>
    <col min="9" max="9" width="8.6640625" style="3" bestFit="1" customWidth="1"/>
    <col min="10" max="11" width="8.1640625" style="3" bestFit="1" customWidth="1"/>
    <col min="12" max="12" width="8.6640625" style="3" bestFit="1" customWidth="1"/>
    <col min="13" max="14" width="8.1640625" style="3" bestFit="1" customWidth="1"/>
    <col min="15" max="15" width="8.6640625" style="3" bestFit="1" customWidth="1"/>
    <col min="16" max="17" width="8.1640625" style="3" bestFit="1" customWidth="1"/>
    <col min="18" max="18" width="8.6640625" style="3" bestFit="1" customWidth="1"/>
    <col min="19" max="19" width="8.1640625" style="3" bestFit="1" customWidth="1"/>
    <col min="20" max="20" width="8.5" style="3" bestFit="1" customWidth="1"/>
    <col min="21" max="21" width="9.6640625" style="3" bestFit="1" customWidth="1"/>
    <col min="22" max="23" width="8.5" style="3" bestFit="1" customWidth="1"/>
    <col min="24" max="24" width="9.6640625" style="3" bestFit="1" customWidth="1"/>
    <col min="25" max="26" width="8.5" style="3" bestFit="1" customWidth="1"/>
    <col min="27" max="27" width="9.6640625" style="3" bestFit="1" customWidth="1"/>
    <col min="28" max="29" width="8.5" style="3" bestFit="1" customWidth="1"/>
    <col min="30" max="30" width="9.6640625" style="3" bestFit="1" customWidth="1"/>
    <col min="31" max="32" width="8.5" style="3" bestFit="1" customWidth="1"/>
    <col min="33" max="33" width="9.6640625" style="3" bestFit="1" customWidth="1"/>
    <col min="34" max="35" width="8.5" style="3" bestFit="1" customWidth="1"/>
    <col min="36" max="36" width="9.6640625" style="3" bestFit="1" customWidth="1"/>
    <col min="37" max="38" width="8.5" style="3" bestFit="1" customWidth="1"/>
    <col min="39" max="39" width="9.6640625" style="3" bestFit="1" customWidth="1"/>
    <col min="40" max="41" width="8.5" style="3" bestFit="1" customWidth="1"/>
    <col min="42" max="42" width="9.6640625" style="3" bestFit="1" customWidth="1"/>
    <col min="43" max="44" width="8.5" style="3" bestFit="1" customWidth="1"/>
    <col min="45" max="45" width="9.6640625" style="3" bestFit="1" customWidth="1"/>
    <col min="46" max="46" width="8.5" style="3" bestFit="1" customWidth="1"/>
    <col min="47" max="47" width="9.33203125" style="3" bestFit="1" customWidth="1"/>
    <col min="48" max="48" width="10.5" style="3" bestFit="1" customWidth="1"/>
    <col min="49" max="49" width="9.5" style="3" bestFit="1" customWidth="1"/>
    <col min="50" max="50" width="9.33203125" style="3" bestFit="1" customWidth="1"/>
    <col min="51" max="51" width="10.5" style="3" bestFit="1" customWidth="1"/>
    <col min="52" max="52" width="9.5" style="3" bestFit="1" customWidth="1"/>
    <col min="53" max="53" width="9.33203125" style="3" bestFit="1" customWidth="1"/>
    <col min="54" max="54" width="10.5" style="3" bestFit="1" customWidth="1"/>
    <col min="55" max="55" width="9.5" style="3" bestFit="1" customWidth="1"/>
    <col min="56" max="16384" width="9.33203125" style="3"/>
  </cols>
  <sheetData>
    <row r="1" spans="1:61">
      <c r="A1" s="17" t="s">
        <v>70</v>
      </c>
      <c r="B1" s="12" t="s">
        <v>12</v>
      </c>
      <c r="C1" s="12" t="s">
        <v>13</v>
      </c>
      <c r="D1" s="17" t="s">
        <v>14</v>
      </c>
      <c r="E1" s="12" t="s">
        <v>15</v>
      </c>
      <c r="F1" s="12" t="s">
        <v>16</v>
      </c>
      <c r="G1" s="17" t="s">
        <v>17</v>
      </c>
      <c r="H1" s="12" t="s">
        <v>18</v>
      </c>
      <c r="I1" s="12" t="s">
        <v>19</v>
      </c>
      <c r="J1" s="17" t="s">
        <v>20</v>
      </c>
      <c r="K1" s="12" t="s">
        <v>21</v>
      </c>
      <c r="L1" s="12" t="s">
        <v>22</v>
      </c>
      <c r="M1" s="17" t="s">
        <v>23</v>
      </c>
      <c r="N1" s="12" t="s">
        <v>24</v>
      </c>
      <c r="O1" s="12" t="s">
        <v>25</v>
      </c>
      <c r="P1" s="17" t="s">
        <v>26</v>
      </c>
      <c r="Q1" s="12" t="s">
        <v>27</v>
      </c>
      <c r="R1" s="12" t="s">
        <v>28</v>
      </c>
      <c r="S1" s="17" t="s">
        <v>29</v>
      </c>
      <c r="T1" s="12" t="s">
        <v>30</v>
      </c>
      <c r="U1" s="12" t="s">
        <v>31</v>
      </c>
      <c r="V1" s="17" t="s">
        <v>32</v>
      </c>
      <c r="W1" s="12" t="s">
        <v>33</v>
      </c>
      <c r="X1" s="12" t="s">
        <v>34</v>
      </c>
      <c r="Y1" s="17" t="s">
        <v>35</v>
      </c>
      <c r="Z1" s="12" t="s">
        <v>36</v>
      </c>
      <c r="AA1" s="12" t="s">
        <v>37</v>
      </c>
      <c r="AB1" s="17" t="s">
        <v>38</v>
      </c>
      <c r="AC1" s="12" t="s">
        <v>39</v>
      </c>
      <c r="AD1" s="12" t="s">
        <v>40</v>
      </c>
      <c r="AE1" s="17" t="s">
        <v>41</v>
      </c>
      <c r="AF1" s="12" t="s">
        <v>42</v>
      </c>
      <c r="AG1" s="12" t="s">
        <v>43</v>
      </c>
      <c r="AH1" s="17" t="s">
        <v>44</v>
      </c>
      <c r="AI1" s="12" t="s">
        <v>45</v>
      </c>
      <c r="AJ1" s="12" t="s">
        <v>46</v>
      </c>
      <c r="AK1" s="17" t="s">
        <v>47</v>
      </c>
      <c r="AL1" s="12" t="s">
        <v>48</v>
      </c>
      <c r="AM1" s="12" t="s">
        <v>49</v>
      </c>
      <c r="AN1" s="17" t="s">
        <v>50</v>
      </c>
      <c r="AO1" s="12" t="s">
        <v>51</v>
      </c>
      <c r="AP1" s="12" t="s">
        <v>52</v>
      </c>
      <c r="AQ1" s="17" t="s">
        <v>53</v>
      </c>
      <c r="AR1" s="12" t="s">
        <v>54</v>
      </c>
      <c r="AS1" s="12" t="s">
        <v>55</v>
      </c>
      <c r="AT1" s="17" t="s">
        <v>56</v>
      </c>
      <c r="AU1" s="12" t="s">
        <v>57</v>
      </c>
      <c r="AV1" s="12" t="s">
        <v>58</v>
      </c>
      <c r="AW1" s="17" t="s">
        <v>59</v>
      </c>
      <c r="AX1" s="12" t="s">
        <v>60</v>
      </c>
      <c r="AY1" s="12" t="s">
        <v>61</v>
      </c>
      <c r="AZ1" s="17" t="s">
        <v>62</v>
      </c>
      <c r="BA1" s="12" t="s">
        <v>63</v>
      </c>
      <c r="BB1" s="12" t="s">
        <v>64</v>
      </c>
      <c r="BC1" s="17" t="s">
        <v>65</v>
      </c>
    </row>
    <row r="2" spans="1:61">
      <c r="A2" s="17" t="s">
        <v>0</v>
      </c>
      <c r="B2" s="12" t="s">
        <v>6</v>
      </c>
      <c r="C2" s="12" t="s">
        <v>6</v>
      </c>
      <c r="D2" s="17" t="s">
        <v>6</v>
      </c>
      <c r="E2" s="12" t="s">
        <v>6</v>
      </c>
      <c r="F2" s="12" t="s">
        <v>6</v>
      </c>
      <c r="G2" s="17" t="s">
        <v>6</v>
      </c>
      <c r="H2" s="12" t="s">
        <v>6</v>
      </c>
      <c r="I2" s="12" t="s">
        <v>6</v>
      </c>
      <c r="J2" s="17" t="s">
        <v>6</v>
      </c>
      <c r="K2" s="12" t="s">
        <v>6</v>
      </c>
      <c r="L2" s="12" t="s">
        <v>6</v>
      </c>
      <c r="M2" s="17" t="s">
        <v>6</v>
      </c>
      <c r="N2" s="12" t="s">
        <v>6</v>
      </c>
      <c r="O2" s="12" t="s">
        <v>6</v>
      </c>
      <c r="P2" s="17" t="s">
        <v>6</v>
      </c>
      <c r="Q2" s="12" t="s">
        <v>6</v>
      </c>
      <c r="R2" s="12" t="s">
        <v>6</v>
      </c>
      <c r="S2" s="17" t="s">
        <v>6</v>
      </c>
      <c r="T2" s="12" t="s">
        <v>6</v>
      </c>
      <c r="U2" s="12" t="s">
        <v>6</v>
      </c>
      <c r="V2" s="17" t="s">
        <v>6</v>
      </c>
      <c r="W2" s="12" t="s">
        <v>6</v>
      </c>
      <c r="X2" s="12" t="s">
        <v>6</v>
      </c>
      <c r="Y2" s="17" t="s">
        <v>6</v>
      </c>
      <c r="Z2" s="12" t="s">
        <v>6</v>
      </c>
      <c r="AA2" s="12" t="s">
        <v>6</v>
      </c>
      <c r="AB2" s="17" t="s">
        <v>6</v>
      </c>
      <c r="AC2" s="12" t="s">
        <v>6</v>
      </c>
      <c r="AD2" s="12" t="s">
        <v>6</v>
      </c>
      <c r="AE2" s="17" t="s">
        <v>6</v>
      </c>
      <c r="AF2" s="12" t="s">
        <v>6</v>
      </c>
      <c r="AG2" s="12" t="s">
        <v>6</v>
      </c>
      <c r="AH2" s="17" t="s">
        <v>6</v>
      </c>
      <c r="AI2" s="12" t="s">
        <v>6</v>
      </c>
      <c r="AJ2" s="12" t="s">
        <v>6</v>
      </c>
      <c r="AK2" s="17" t="s">
        <v>6</v>
      </c>
      <c r="AL2" s="12" t="s">
        <v>6</v>
      </c>
      <c r="AM2" s="12" t="s">
        <v>6</v>
      </c>
      <c r="AN2" s="17" t="s">
        <v>6</v>
      </c>
      <c r="AO2" s="12" t="s">
        <v>6</v>
      </c>
      <c r="AP2" s="12" t="s">
        <v>6</v>
      </c>
      <c r="AQ2" s="17" t="s">
        <v>6</v>
      </c>
      <c r="AR2" s="12" t="s">
        <v>6</v>
      </c>
      <c r="AS2" s="12" t="s">
        <v>6</v>
      </c>
      <c r="AT2" s="17" t="s">
        <v>6</v>
      </c>
      <c r="AU2" s="12" t="s">
        <v>6</v>
      </c>
      <c r="AV2" s="12" t="s">
        <v>6</v>
      </c>
      <c r="AW2" s="17" t="s">
        <v>6</v>
      </c>
      <c r="AX2" s="12" t="s">
        <v>6</v>
      </c>
      <c r="AY2" s="12" t="s">
        <v>6</v>
      </c>
      <c r="AZ2" s="17" t="s">
        <v>6</v>
      </c>
      <c r="BA2" s="12" t="s">
        <v>6</v>
      </c>
      <c r="BB2" s="12" t="s">
        <v>6</v>
      </c>
      <c r="BC2" s="17" t="s">
        <v>6</v>
      </c>
    </row>
    <row r="3" spans="1:61">
      <c r="A3" s="17" t="s">
        <v>7</v>
      </c>
      <c r="B3" s="12">
        <v>1</v>
      </c>
      <c r="C3" s="12">
        <v>1</v>
      </c>
      <c r="D3" s="17">
        <v>1</v>
      </c>
      <c r="E3" s="12">
        <v>2</v>
      </c>
      <c r="F3" s="12">
        <v>2</v>
      </c>
      <c r="G3" s="17">
        <v>2</v>
      </c>
      <c r="H3" s="12">
        <v>3</v>
      </c>
      <c r="I3" s="12">
        <v>3</v>
      </c>
      <c r="J3" s="17">
        <v>3</v>
      </c>
      <c r="K3" s="12">
        <v>1</v>
      </c>
      <c r="L3" s="12">
        <v>1</v>
      </c>
      <c r="M3" s="17">
        <v>1</v>
      </c>
      <c r="N3" s="12">
        <v>2</v>
      </c>
      <c r="O3" s="12">
        <v>2</v>
      </c>
      <c r="P3" s="17">
        <v>2</v>
      </c>
      <c r="Q3" s="12">
        <v>3</v>
      </c>
      <c r="R3" s="12">
        <v>3</v>
      </c>
      <c r="S3" s="17">
        <v>3</v>
      </c>
      <c r="T3" s="12">
        <v>1</v>
      </c>
      <c r="U3" s="12">
        <v>1</v>
      </c>
      <c r="V3" s="17">
        <v>1</v>
      </c>
      <c r="W3" s="12">
        <v>2</v>
      </c>
      <c r="X3" s="12">
        <v>2</v>
      </c>
      <c r="Y3" s="17">
        <v>2</v>
      </c>
      <c r="Z3" s="12">
        <v>3</v>
      </c>
      <c r="AA3" s="12">
        <v>3</v>
      </c>
      <c r="AB3" s="17">
        <v>3</v>
      </c>
      <c r="AC3" s="12">
        <v>1</v>
      </c>
      <c r="AD3" s="12">
        <v>1</v>
      </c>
      <c r="AE3" s="17">
        <v>1</v>
      </c>
      <c r="AF3" s="12">
        <v>2</v>
      </c>
      <c r="AG3" s="12">
        <v>2</v>
      </c>
      <c r="AH3" s="17">
        <v>2</v>
      </c>
      <c r="AI3" s="12">
        <v>3</v>
      </c>
      <c r="AJ3" s="12">
        <v>3</v>
      </c>
      <c r="AK3" s="17">
        <v>3</v>
      </c>
      <c r="AL3" s="12">
        <v>1</v>
      </c>
      <c r="AM3" s="12">
        <v>1</v>
      </c>
      <c r="AN3" s="17">
        <v>1</v>
      </c>
      <c r="AO3" s="12">
        <v>2</v>
      </c>
      <c r="AP3" s="12">
        <v>2</v>
      </c>
      <c r="AQ3" s="17">
        <v>2</v>
      </c>
      <c r="AR3" s="12">
        <v>3</v>
      </c>
      <c r="AS3" s="12">
        <v>3</v>
      </c>
      <c r="AT3" s="17">
        <v>3</v>
      </c>
      <c r="AU3" s="12">
        <v>1</v>
      </c>
      <c r="AV3" s="12">
        <v>1</v>
      </c>
      <c r="AW3" s="17">
        <v>1</v>
      </c>
      <c r="AX3" s="12">
        <v>2</v>
      </c>
      <c r="AY3" s="12">
        <v>2</v>
      </c>
      <c r="AZ3" s="17">
        <v>2</v>
      </c>
      <c r="BA3" s="12">
        <v>3</v>
      </c>
      <c r="BB3" s="12">
        <v>3</v>
      </c>
      <c r="BC3" s="17">
        <v>3</v>
      </c>
    </row>
    <row r="4" spans="1:61">
      <c r="A4" s="17" t="s">
        <v>1</v>
      </c>
      <c r="B4" s="12">
        <v>0</v>
      </c>
      <c r="C4" s="12">
        <v>0</v>
      </c>
      <c r="D4" s="17">
        <v>0</v>
      </c>
      <c r="E4" s="12">
        <v>0</v>
      </c>
      <c r="F4" s="12">
        <v>0</v>
      </c>
      <c r="G4" s="17">
        <v>0</v>
      </c>
      <c r="H4" s="12">
        <v>0</v>
      </c>
      <c r="I4" s="12">
        <v>0</v>
      </c>
      <c r="J4" s="17">
        <v>0</v>
      </c>
      <c r="K4" s="12">
        <v>5</v>
      </c>
      <c r="L4" s="12">
        <v>5</v>
      </c>
      <c r="M4" s="17">
        <v>5</v>
      </c>
      <c r="N4" s="12">
        <v>5</v>
      </c>
      <c r="O4" s="12">
        <v>5</v>
      </c>
      <c r="P4" s="17">
        <v>5</v>
      </c>
      <c r="Q4" s="12">
        <v>5</v>
      </c>
      <c r="R4" s="12">
        <v>5</v>
      </c>
      <c r="S4" s="17">
        <v>5</v>
      </c>
      <c r="T4" s="12">
        <v>15</v>
      </c>
      <c r="U4" s="12">
        <v>15</v>
      </c>
      <c r="V4" s="17">
        <v>15</v>
      </c>
      <c r="W4" s="12">
        <v>15</v>
      </c>
      <c r="X4" s="12">
        <v>15</v>
      </c>
      <c r="Y4" s="17">
        <v>15</v>
      </c>
      <c r="Z4" s="12">
        <v>15</v>
      </c>
      <c r="AA4" s="12">
        <v>15</v>
      </c>
      <c r="AB4" s="17">
        <v>15</v>
      </c>
      <c r="AC4" s="12">
        <v>30</v>
      </c>
      <c r="AD4" s="12">
        <v>30</v>
      </c>
      <c r="AE4" s="17">
        <v>30</v>
      </c>
      <c r="AF4" s="12">
        <v>30</v>
      </c>
      <c r="AG4" s="12">
        <v>30</v>
      </c>
      <c r="AH4" s="17">
        <v>30</v>
      </c>
      <c r="AI4" s="12">
        <v>30</v>
      </c>
      <c r="AJ4" s="12">
        <v>30</v>
      </c>
      <c r="AK4" s="17">
        <v>30</v>
      </c>
      <c r="AL4" s="12">
        <v>60</v>
      </c>
      <c r="AM4" s="12">
        <v>60</v>
      </c>
      <c r="AN4" s="17">
        <v>60</v>
      </c>
      <c r="AO4" s="12">
        <v>60</v>
      </c>
      <c r="AP4" s="12">
        <v>60</v>
      </c>
      <c r="AQ4" s="17">
        <v>60</v>
      </c>
      <c r="AR4" s="12">
        <v>60</v>
      </c>
      <c r="AS4" s="12">
        <v>60</v>
      </c>
      <c r="AT4" s="17">
        <v>60</v>
      </c>
      <c r="AU4" s="12">
        <v>120</v>
      </c>
      <c r="AV4" s="12">
        <v>120</v>
      </c>
      <c r="AW4" s="17">
        <v>120</v>
      </c>
      <c r="AX4" s="12">
        <v>120</v>
      </c>
      <c r="AY4" s="12">
        <v>120</v>
      </c>
      <c r="AZ4" s="17">
        <v>120</v>
      </c>
      <c r="BA4" s="12">
        <v>120</v>
      </c>
      <c r="BB4" s="12">
        <v>120</v>
      </c>
      <c r="BC4" s="17">
        <v>120</v>
      </c>
    </row>
    <row r="5" spans="1:61">
      <c r="A5" s="18" t="s">
        <v>66</v>
      </c>
      <c r="B5" s="19" t="s">
        <v>67</v>
      </c>
      <c r="C5" s="20" t="s">
        <v>68</v>
      </c>
      <c r="D5" s="18" t="s">
        <v>69</v>
      </c>
      <c r="E5" s="20" t="s">
        <v>67</v>
      </c>
      <c r="F5" s="20" t="s">
        <v>68</v>
      </c>
      <c r="G5" s="18" t="s">
        <v>69</v>
      </c>
      <c r="H5" s="20" t="s">
        <v>67</v>
      </c>
      <c r="I5" s="20" t="s">
        <v>68</v>
      </c>
      <c r="J5" s="18" t="s">
        <v>69</v>
      </c>
      <c r="K5" s="20" t="s">
        <v>67</v>
      </c>
      <c r="L5" s="20" t="s">
        <v>68</v>
      </c>
      <c r="M5" s="18" t="s">
        <v>69</v>
      </c>
      <c r="N5" s="20" t="s">
        <v>67</v>
      </c>
      <c r="O5" s="20" t="s">
        <v>68</v>
      </c>
      <c r="P5" s="18" t="s">
        <v>69</v>
      </c>
      <c r="Q5" s="20" t="s">
        <v>67</v>
      </c>
      <c r="R5" s="20" t="s">
        <v>68</v>
      </c>
      <c r="S5" s="18" t="s">
        <v>69</v>
      </c>
      <c r="T5" s="20" t="s">
        <v>67</v>
      </c>
      <c r="U5" s="20" t="s">
        <v>68</v>
      </c>
      <c r="V5" s="18" t="s">
        <v>69</v>
      </c>
      <c r="W5" s="20" t="s">
        <v>67</v>
      </c>
      <c r="X5" s="20" t="s">
        <v>68</v>
      </c>
      <c r="Y5" s="18" t="s">
        <v>69</v>
      </c>
      <c r="Z5" s="20" t="s">
        <v>67</v>
      </c>
      <c r="AA5" s="20" t="s">
        <v>68</v>
      </c>
      <c r="AB5" s="18" t="s">
        <v>69</v>
      </c>
      <c r="AC5" s="20" t="s">
        <v>67</v>
      </c>
      <c r="AD5" s="20" t="s">
        <v>68</v>
      </c>
      <c r="AE5" s="18" t="s">
        <v>69</v>
      </c>
      <c r="AF5" s="20" t="s">
        <v>67</v>
      </c>
      <c r="AG5" s="20" t="s">
        <v>68</v>
      </c>
      <c r="AH5" s="18" t="s">
        <v>69</v>
      </c>
      <c r="AI5" s="20" t="s">
        <v>67</v>
      </c>
      <c r="AJ5" s="20" t="s">
        <v>68</v>
      </c>
      <c r="AK5" s="18" t="s">
        <v>69</v>
      </c>
      <c r="AL5" s="20" t="s">
        <v>67</v>
      </c>
      <c r="AM5" s="20" t="s">
        <v>68</v>
      </c>
      <c r="AN5" s="18" t="s">
        <v>69</v>
      </c>
      <c r="AO5" s="20" t="s">
        <v>67</v>
      </c>
      <c r="AP5" s="20" t="s">
        <v>68</v>
      </c>
      <c r="AQ5" s="18" t="s">
        <v>69</v>
      </c>
      <c r="AR5" s="20" t="s">
        <v>67</v>
      </c>
      <c r="AS5" s="20" t="s">
        <v>68</v>
      </c>
      <c r="AT5" s="18" t="s">
        <v>69</v>
      </c>
      <c r="AU5" s="20" t="s">
        <v>67</v>
      </c>
      <c r="AV5" s="20" t="s">
        <v>68</v>
      </c>
      <c r="AW5" s="18" t="s">
        <v>69</v>
      </c>
      <c r="AX5" s="20" t="s">
        <v>67</v>
      </c>
      <c r="AY5" s="20" t="s">
        <v>68</v>
      </c>
      <c r="AZ5" s="18" t="s">
        <v>69</v>
      </c>
      <c r="BA5" s="20" t="s">
        <v>67</v>
      </c>
      <c r="BB5" s="20" t="s">
        <v>68</v>
      </c>
      <c r="BC5" s="18" t="s">
        <v>69</v>
      </c>
    </row>
    <row r="6" spans="1:61">
      <c r="A6" s="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61" s="4" customFormat="1">
      <c r="AF7" s="10"/>
      <c r="AG7" s="21"/>
    </row>
    <row r="8" spans="1:61" s="6" customFormat="1">
      <c r="A8" s="5" t="s">
        <v>75</v>
      </c>
      <c r="B8" s="2">
        <v>16000000</v>
      </c>
      <c r="C8" s="2">
        <v>13700000</v>
      </c>
      <c r="D8" s="2">
        <v>13800000</v>
      </c>
      <c r="E8" s="2">
        <v>12100000</v>
      </c>
      <c r="F8" s="2">
        <v>10900000</v>
      </c>
      <c r="G8" s="2">
        <v>11700000</v>
      </c>
      <c r="H8" s="2">
        <v>15300000</v>
      </c>
      <c r="I8" s="2">
        <v>11600000</v>
      </c>
      <c r="J8" s="2">
        <v>11400000</v>
      </c>
      <c r="K8" s="2">
        <v>11600000</v>
      </c>
      <c r="L8" s="2">
        <v>10100000</v>
      </c>
      <c r="M8" s="2">
        <v>11100000</v>
      </c>
      <c r="N8" s="2">
        <v>11700000</v>
      </c>
      <c r="O8" s="2">
        <v>12300000</v>
      </c>
      <c r="P8" s="2">
        <v>13400000</v>
      </c>
      <c r="Q8" s="2">
        <v>11200000</v>
      </c>
      <c r="R8" s="2">
        <v>13900000</v>
      </c>
      <c r="S8" s="2">
        <v>12700000</v>
      </c>
      <c r="T8" s="2">
        <v>13400000</v>
      </c>
      <c r="U8" s="2">
        <v>14500000</v>
      </c>
      <c r="V8" s="2">
        <v>11500000</v>
      </c>
      <c r="W8" s="2">
        <v>14500000</v>
      </c>
      <c r="X8" s="2">
        <v>12200000</v>
      </c>
      <c r="Y8" s="2">
        <v>12300000</v>
      </c>
      <c r="Z8" s="2">
        <v>10800000</v>
      </c>
      <c r="AA8" s="2">
        <v>13100000</v>
      </c>
      <c r="AB8" s="2">
        <v>16100000</v>
      </c>
      <c r="AC8" s="2">
        <v>10000000</v>
      </c>
      <c r="AD8" s="2">
        <v>13400000</v>
      </c>
      <c r="AE8" s="2">
        <v>10600000</v>
      </c>
      <c r="AF8">
        <v>6418085</v>
      </c>
      <c r="AG8" s="2">
        <v>12600000</v>
      </c>
      <c r="AH8" s="2">
        <v>11600000</v>
      </c>
      <c r="AI8" s="2">
        <v>10500000</v>
      </c>
      <c r="AJ8" s="2">
        <v>12000000</v>
      </c>
      <c r="AK8" s="2">
        <v>10800000</v>
      </c>
      <c r="AL8">
        <v>9590894</v>
      </c>
      <c r="AM8">
        <v>8893822</v>
      </c>
      <c r="AN8">
        <v>8718550</v>
      </c>
      <c r="AO8">
        <v>4734140</v>
      </c>
      <c r="AP8">
        <v>9624199</v>
      </c>
      <c r="AQ8">
        <v>9723556</v>
      </c>
      <c r="AR8" s="2">
        <v>15300000</v>
      </c>
      <c r="AS8" s="2">
        <v>10200000</v>
      </c>
      <c r="AT8">
        <v>9170069</v>
      </c>
      <c r="AU8">
        <v>8429823</v>
      </c>
      <c r="AV8">
        <v>8987427</v>
      </c>
      <c r="AW8">
        <v>9104131</v>
      </c>
      <c r="AX8" s="2">
        <v>12000000</v>
      </c>
      <c r="AY8">
        <v>9163384</v>
      </c>
      <c r="AZ8" s="2">
        <v>13900000</v>
      </c>
      <c r="BA8" s="2">
        <v>11200000</v>
      </c>
      <c r="BB8">
        <v>9760348</v>
      </c>
      <c r="BC8" s="2">
        <v>10400000</v>
      </c>
      <c r="BD8">
        <v>6593340</v>
      </c>
      <c r="BE8">
        <v>555579.4</v>
      </c>
      <c r="BF8">
        <v>975445</v>
      </c>
      <c r="BG8">
        <v>52414.34</v>
      </c>
      <c r="BH8">
        <v>437547.4</v>
      </c>
      <c r="BI8">
        <v>217245</v>
      </c>
    </row>
    <row r="9" spans="1:61" s="6" customFormat="1">
      <c r="A9" s="7" t="s">
        <v>76</v>
      </c>
      <c r="B9">
        <v>422515.20000000001</v>
      </c>
      <c r="C9">
        <v>275352.7</v>
      </c>
      <c r="D9">
        <v>376310.3</v>
      </c>
      <c r="E9">
        <v>316447.3</v>
      </c>
      <c r="F9">
        <v>453581.3</v>
      </c>
      <c r="G9">
        <v>510045.6</v>
      </c>
      <c r="H9">
        <v>597331.9</v>
      </c>
      <c r="I9">
        <v>932745.2</v>
      </c>
      <c r="J9">
        <v>494292</v>
      </c>
      <c r="K9">
        <v>278947.09999999998</v>
      </c>
      <c r="L9">
        <v>456952.5</v>
      </c>
      <c r="M9">
        <v>759211.9</v>
      </c>
      <c r="N9">
        <v>200582.39999999999</v>
      </c>
      <c r="O9">
        <v>589012.19999999995</v>
      </c>
      <c r="P9">
        <v>351092.2</v>
      </c>
      <c r="Q9">
        <v>402353.8</v>
      </c>
      <c r="R9">
        <v>396814.3</v>
      </c>
      <c r="S9">
        <v>332710.2</v>
      </c>
      <c r="T9">
        <v>350370.4</v>
      </c>
      <c r="U9">
        <v>611544.9</v>
      </c>
      <c r="V9">
        <v>401770.5</v>
      </c>
      <c r="W9">
        <v>716265.8</v>
      </c>
      <c r="X9">
        <v>546870.1</v>
      </c>
      <c r="Y9">
        <v>347738.8</v>
      </c>
      <c r="Z9">
        <v>308685</v>
      </c>
      <c r="AA9">
        <v>506603.3</v>
      </c>
      <c r="AB9">
        <v>545194.80000000005</v>
      </c>
      <c r="AC9">
        <v>404847.5</v>
      </c>
      <c r="AD9">
        <v>398417.3</v>
      </c>
      <c r="AE9">
        <v>548028.1</v>
      </c>
      <c r="AF9">
        <v>286499.8</v>
      </c>
      <c r="AG9">
        <v>592087.19999999995</v>
      </c>
      <c r="AH9">
        <v>491371.5</v>
      </c>
      <c r="AI9">
        <v>545384.4</v>
      </c>
      <c r="AJ9">
        <v>399012.9</v>
      </c>
      <c r="AK9">
        <v>439275.3</v>
      </c>
      <c r="AL9">
        <v>184526.9</v>
      </c>
      <c r="AM9">
        <v>204851.20000000001</v>
      </c>
      <c r="AN9">
        <v>299927.59999999998</v>
      </c>
      <c r="AO9">
        <v>471164.9</v>
      </c>
      <c r="AP9">
        <v>486140</v>
      </c>
      <c r="AQ9">
        <v>313281.40000000002</v>
      </c>
      <c r="AR9">
        <v>478874.6</v>
      </c>
      <c r="AS9">
        <v>238719.9</v>
      </c>
      <c r="AT9">
        <v>250327.3</v>
      </c>
      <c r="AU9">
        <v>140770.20000000001</v>
      </c>
      <c r="AV9">
        <v>240849</v>
      </c>
      <c r="AW9">
        <v>246770.2</v>
      </c>
      <c r="AX9">
        <v>445515.1</v>
      </c>
      <c r="AY9">
        <v>263995.40000000002</v>
      </c>
      <c r="AZ9">
        <v>398071.2</v>
      </c>
      <c r="BA9">
        <v>309197.8</v>
      </c>
      <c r="BB9">
        <v>381353</v>
      </c>
      <c r="BC9">
        <v>366788.3</v>
      </c>
      <c r="BD9">
        <v>179265.6</v>
      </c>
      <c r="BE9">
        <v>564524.4</v>
      </c>
      <c r="BF9">
        <v>677375.3</v>
      </c>
      <c r="BG9">
        <v>188925</v>
      </c>
      <c r="BH9">
        <v>467659.1</v>
      </c>
      <c r="BI9">
        <v>409243.7</v>
      </c>
    </row>
    <row r="10" spans="1:61" s="6" customFormat="1">
      <c r="A10" s="7" t="s">
        <v>77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3"/>
      <c r="BE10" s="3"/>
      <c r="BF10" s="3"/>
      <c r="BG10" s="3"/>
      <c r="BH10" s="3"/>
      <c r="BI10" s="3"/>
    </row>
    <row r="11" spans="1:61" s="6" customFormat="1">
      <c r="A11" s="7" t="s">
        <v>78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3"/>
      <c r="BE11" s="3"/>
      <c r="BF11" s="3"/>
      <c r="BG11" s="3"/>
      <c r="BH11" s="3"/>
      <c r="BI11" s="3"/>
    </row>
    <row r="12" spans="1:61" s="6" customFormat="1">
      <c r="A12" s="7" t="s">
        <v>79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3"/>
      <c r="BE12" s="3"/>
      <c r="BF12" s="3"/>
      <c r="BG12" s="3"/>
      <c r="BH12" s="3"/>
      <c r="BI12" s="3"/>
    </row>
    <row r="13" spans="1:61" s="8" customFormat="1">
      <c r="A13" s="5" t="s">
        <v>80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/>
      <c r="BE13" s="22"/>
      <c r="BF13" s="22"/>
      <c r="BG13" s="22"/>
      <c r="BH13" s="22"/>
      <c r="BI13" s="22"/>
    </row>
    <row r="14" spans="1:61">
      <c r="A14" s="5" t="s">
        <v>81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/>
      <c r="BE14" s="22"/>
      <c r="BF14" s="22"/>
      <c r="BG14" s="22"/>
      <c r="BH14" s="22"/>
      <c r="BI14" s="22"/>
    </row>
    <row r="15" spans="1:61">
      <c r="A15" s="5" t="s">
        <v>82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/>
      <c r="BE15" s="22"/>
      <c r="BF15" s="22"/>
      <c r="BG15" s="22"/>
      <c r="BH15" s="22"/>
      <c r="BI15" s="22"/>
    </row>
    <row r="16" spans="1:61">
      <c r="A16" s="5" t="s">
        <v>83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/>
      <c r="BE16" s="22"/>
      <c r="BF16" s="22"/>
      <c r="BG16" s="22"/>
      <c r="BH16" s="22"/>
      <c r="BI16" s="22"/>
    </row>
    <row r="17" spans="1:61">
      <c r="A17" s="5" t="s">
        <v>84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/>
      <c r="BE17" s="22"/>
      <c r="BF17" s="22"/>
      <c r="BG17" s="22"/>
      <c r="BH17" s="22"/>
      <c r="BI17" s="22"/>
    </row>
    <row r="18" spans="1:61">
      <c r="A18" s="5" t="s">
        <v>85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/>
      <c r="BE18" s="22"/>
      <c r="BF18" s="22"/>
      <c r="BG18" s="22"/>
      <c r="BH18" s="22"/>
      <c r="BI18" s="22"/>
    </row>
    <row r="19" spans="1:61">
      <c r="A19" s="5" t="s">
        <v>86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/>
      <c r="BE19" s="22"/>
      <c r="BF19" s="22"/>
      <c r="BG19" s="22"/>
      <c r="BH19" s="22"/>
      <c r="BI19" s="22"/>
    </row>
    <row r="20" spans="1:61">
      <c r="A20" s="5" t="s">
        <v>87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/>
      <c r="BE20" s="22"/>
      <c r="BF20" s="22"/>
      <c r="BG20" s="22"/>
      <c r="BH20" s="22"/>
      <c r="BI20" s="22"/>
    </row>
    <row r="21" spans="1:61">
      <c r="A21" s="5" t="s">
        <v>88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/>
      <c r="BE21" s="22"/>
      <c r="BF21" s="22"/>
      <c r="BG21" s="22"/>
      <c r="BH21" s="22"/>
      <c r="BI21" s="22"/>
    </row>
    <row r="22" spans="1:61">
      <c r="A22" s="5" t="s">
        <v>89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/>
      <c r="BE22" s="22"/>
      <c r="BF22" s="22"/>
      <c r="BG22" s="22"/>
      <c r="BH22" s="22"/>
      <c r="BI22" s="22"/>
    </row>
    <row r="23" spans="1:61">
      <c r="A23" s="5" t="s">
        <v>90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/>
      <c r="BE23" s="22"/>
      <c r="BF23" s="22"/>
      <c r="BG23" s="22"/>
      <c r="BH23" s="22"/>
      <c r="BI23" s="22"/>
    </row>
    <row r="24" spans="1:61">
      <c r="A24" s="5" t="s">
        <v>91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/>
      <c r="BE24" s="22"/>
      <c r="BF24" s="22"/>
      <c r="BG24" s="22"/>
      <c r="BH24" s="22"/>
      <c r="BI24" s="22"/>
    </row>
    <row r="25" spans="1:61">
      <c r="A25" s="9" t="s">
        <v>2</v>
      </c>
      <c r="B25" s="23">
        <f>SUM(B8:B24)</f>
        <v>16422515.199999999</v>
      </c>
      <c r="C25" s="23">
        <f t="shared" ref="C25:BC25" si="0">SUM(C8:C24)</f>
        <v>13975352.699999999</v>
      </c>
      <c r="D25" s="23">
        <f t="shared" si="0"/>
        <v>14176310.300000001</v>
      </c>
      <c r="E25" s="23">
        <f t="shared" si="0"/>
        <v>12416447.300000001</v>
      </c>
      <c r="F25" s="23">
        <f t="shared" si="0"/>
        <v>11353581.300000001</v>
      </c>
      <c r="G25" s="23">
        <f t="shared" si="0"/>
        <v>12210045.6</v>
      </c>
      <c r="H25" s="23">
        <f t="shared" si="0"/>
        <v>15897331.9</v>
      </c>
      <c r="I25" s="23">
        <f t="shared" si="0"/>
        <v>12532745.199999999</v>
      </c>
      <c r="J25" s="23">
        <f t="shared" si="0"/>
        <v>11894292</v>
      </c>
      <c r="K25" s="23">
        <f t="shared" si="0"/>
        <v>11878947.1</v>
      </c>
      <c r="L25" s="23">
        <f t="shared" si="0"/>
        <v>10556952.5</v>
      </c>
      <c r="M25" s="23">
        <f t="shared" si="0"/>
        <v>11859211.9</v>
      </c>
      <c r="N25" s="23">
        <f t="shared" si="0"/>
        <v>11900582.4</v>
      </c>
      <c r="O25" s="23">
        <f t="shared" si="0"/>
        <v>12889012.199999999</v>
      </c>
      <c r="P25" s="23">
        <f t="shared" si="0"/>
        <v>13751092.199999999</v>
      </c>
      <c r="Q25" s="23">
        <f t="shared" si="0"/>
        <v>11602353.800000001</v>
      </c>
      <c r="R25" s="23">
        <f t="shared" si="0"/>
        <v>14296814.300000001</v>
      </c>
      <c r="S25" s="23">
        <f t="shared" si="0"/>
        <v>13032710.199999999</v>
      </c>
      <c r="T25" s="23">
        <f t="shared" si="0"/>
        <v>13750370.4</v>
      </c>
      <c r="U25" s="23">
        <f t="shared" si="0"/>
        <v>15111544.9</v>
      </c>
      <c r="V25" s="23">
        <f t="shared" si="0"/>
        <v>11901770.5</v>
      </c>
      <c r="W25" s="23">
        <f t="shared" si="0"/>
        <v>15216265.800000001</v>
      </c>
      <c r="X25" s="23">
        <f t="shared" si="0"/>
        <v>12746870.1</v>
      </c>
      <c r="Y25" s="23">
        <f t="shared" si="0"/>
        <v>12647738.800000001</v>
      </c>
      <c r="Z25" s="23">
        <f t="shared" si="0"/>
        <v>11108685</v>
      </c>
      <c r="AA25" s="23">
        <f t="shared" si="0"/>
        <v>13606603.300000001</v>
      </c>
      <c r="AB25" s="23">
        <f t="shared" si="0"/>
        <v>16645194.800000001</v>
      </c>
      <c r="AC25" s="23">
        <f t="shared" si="0"/>
        <v>10404847.5</v>
      </c>
      <c r="AD25" s="23">
        <f t="shared" si="0"/>
        <v>13798417.300000001</v>
      </c>
      <c r="AE25" s="23">
        <f t="shared" si="0"/>
        <v>11148028.1</v>
      </c>
      <c r="AF25" s="23">
        <f t="shared" si="0"/>
        <v>6704584.7999999998</v>
      </c>
      <c r="AG25" s="23">
        <f t="shared" si="0"/>
        <v>13192087.199999999</v>
      </c>
      <c r="AH25" s="23">
        <f t="shared" si="0"/>
        <v>12091371.5</v>
      </c>
      <c r="AI25" s="23">
        <f t="shared" si="0"/>
        <v>11045384.4</v>
      </c>
      <c r="AJ25" s="23">
        <f t="shared" si="0"/>
        <v>12399012.9</v>
      </c>
      <c r="AK25" s="23">
        <f t="shared" si="0"/>
        <v>11239275.300000001</v>
      </c>
      <c r="AL25" s="23">
        <f t="shared" si="0"/>
        <v>9775420.9000000004</v>
      </c>
      <c r="AM25" s="23">
        <f t="shared" si="0"/>
        <v>9098673.1999999993</v>
      </c>
      <c r="AN25" s="23">
        <f t="shared" si="0"/>
        <v>9018477.5999999996</v>
      </c>
      <c r="AO25" s="23">
        <f t="shared" si="0"/>
        <v>5205304.9000000004</v>
      </c>
      <c r="AP25" s="23">
        <f t="shared" si="0"/>
        <v>10110339</v>
      </c>
      <c r="AQ25" s="23">
        <f t="shared" si="0"/>
        <v>10036837.4</v>
      </c>
      <c r="AR25" s="23">
        <f t="shared" si="0"/>
        <v>15778874.6</v>
      </c>
      <c r="AS25" s="23">
        <f t="shared" si="0"/>
        <v>10438719.9</v>
      </c>
      <c r="AT25" s="23">
        <f t="shared" si="0"/>
        <v>9420396.3000000007</v>
      </c>
      <c r="AU25" s="23">
        <f t="shared" si="0"/>
        <v>8570593.1999999993</v>
      </c>
      <c r="AV25" s="23">
        <f t="shared" si="0"/>
        <v>9228276</v>
      </c>
      <c r="AW25" s="23">
        <f t="shared" si="0"/>
        <v>9350901.1999999993</v>
      </c>
      <c r="AX25" s="23">
        <f t="shared" si="0"/>
        <v>12445515.1</v>
      </c>
      <c r="AY25" s="23">
        <f t="shared" si="0"/>
        <v>9427379.4000000004</v>
      </c>
      <c r="AZ25" s="23">
        <f t="shared" si="0"/>
        <v>14298071.199999999</v>
      </c>
      <c r="BA25" s="23">
        <f t="shared" si="0"/>
        <v>11509197.800000001</v>
      </c>
      <c r="BB25" s="23">
        <f t="shared" si="0"/>
        <v>10141701</v>
      </c>
      <c r="BC25" s="23">
        <f t="shared" si="0"/>
        <v>10766788.300000001</v>
      </c>
      <c r="BD25" s="23"/>
      <c r="BE25" s="23"/>
      <c r="BF25" s="23"/>
      <c r="BG25" s="23"/>
      <c r="BH25" s="23"/>
      <c r="BI25" s="23"/>
    </row>
    <row r="26" spans="1:6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  <c r="AG26" s="12"/>
    </row>
    <row r="27" spans="1:6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8"/>
    </row>
    <row r="28" spans="1:6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1" spans="1:61">
      <c r="A31" s="1" t="s">
        <v>67</v>
      </c>
    </row>
    <row r="32" spans="1:61">
      <c r="A32" s="3" t="s">
        <v>3</v>
      </c>
    </row>
    <row r="33" spans="1:39">
      <c r="B33" s="3" t="s">
        <v>1</v>
      </c>
      <c r="C33" s="13" t="s">
        <v>75</v>
      </c>
      <c r="D33" s="14" t="s">
        <v>76</v>
      </c>
      <c r="E33" s="14" t="s">
        <v>77</v>
      </c>
      <c r="F33" s="14" t="s">
        <v>78</v>
      </c>
      <c r="G33" s="14" t="s">
        <v>79</v>
      </c>
      <c r="H33" s="13" t="s">
        <v>80</v>
      </c>
      <c r="I33" s="13" t="s">
        <v>81</v>
      </c>
      <c r="J33" s="13" t="s">
        <v>82</v>
      </c>
      <c r="K33" s="13" t="s">
        <v>83</v>
      </c>
      <c r="L33" s="13" t="s">
        <v>84</v>
      </c>
      <c r="M33" s="13" t="s">
        <v>85</v>
      </c>
      <c r="N33" s="13" t="s">
        <v>86</v>
      </c>
      <c r="O33" s="13" t="s">
        <v>87</v>
      </c>
      <c r="P33" s="13" t="s">
        <v>88</v>
      </c>
      <c r="Q33" s="13" t="s">
        <v>89</v>
      </c>
      <c r="R33" s="13" t="s">
        <v>90</v>
      </c>
      <c r="S33" s="13" t="s">
        <v>91</v>
      </c>
      <c r="T33" s="13"/>
      <c r="V33" s="3" t="s">
        <v>73</v>
      </c>
    </row>
    <row r="34" spans="1:39">
      <c r="B34" s="3">
        <v>0</v>
      </c>
      <c r="C34" s="16">
        <f>((AVERAGE(B8,E8,H8))/AVERAGE(B25,E25,H25))*100</f>
        <v>97.012952418338884</v>
      </c>
      <c r="D34" s="16">
        <f>(AVERAGE(B9,E9,H9)/AVERAGE(B25,E25,H25))*100</f>
        <v>2.9870475816611219</v>
      </c>
      <c r="E34" s="16">
        <f>(AVERAGE(B10,E10,H10)/AVERAGE(B25,E25,H25))*100</f>
        <v>0</v>
      </c>
      <c r="F34" s="16">
        <f>(AVERAGE(B11,E11,H11)/AVERAGE(B25,E25,H25))*100</f>
        <v>0</v>
      </c>
      <c r="G34" s="16">
        <f>(AVERAGE(B12,E12,H12)/AVERAGE(B25,E25,H25))*100</f>
        <v>0</v>
      </c>
      <c r="H34" s="16">
        <f>AVERAGE(B13,E13,H13)</f>
        <v>0</v>
      </c>
      <c r="I34" s="16">
        <f>AVERAGE(B14,E14,H14)</f>
        <v>0</v>
      </c>
      <c r="J34" s="16">
        <f>AVERAGE(B15,E15,H15)</f>
        <v>0</v>
      </c>
      <c r="K34" s="16">
        <f>AVERAGE(B16,E16,H16)</f>
        <v>0</v>
      </c>
      <c r="L34" s="16">
        <f>AVERAGE(B17,E17,H17)</f>
        <v>0</v>
      </c>
      <c r="M34" s="16">
        <f>AVERAGE(B18,E18,H18)</f>
        <v>0</v>
      </c>
      <c r="N34" s="16">
        <f>AVERAGE(B19,E19,H19)</f>
        <v>0</v>
      </c>
      <c r="O34" s="16">
        <f>AVERAGE(B20,E20,H20)</f>
        <v>0</v>
      </c>
      <c r="P34" s="16">
        <f>AVERAGE(B21,E21,H21)</f>
        <v>0</v>
      </c>
      <c r="Q34" s="16">
        <f>AVERAGE(B22,E22,H22)</f>
        <v>0</v>
      </c>
      <c r="R34" s="16">
        <f>AVERAGE(B23,H23,E23)</f>
        <v>0</v>
      </c>
      <c r="S34" s="16">
        <f>AVERAGE(B24,E24,H24)</f>
        <v>0</v>
      </c>
      <c r="T34" s="16"/>
      <c r="U34" s="16"/>
      <c r="V34" s="16">
        <f>SUM(D34:T34)</f>
        <v>2.9870475816611219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>
      <c r="B35" s="3">
        <v>5</v>
      </c>
      <c r="C35" s="16">
        <f>(AVERAGE(K8,N8,Q8)/AVERAGE(K25,N25,Q25))*100</f>
        <v>97.507528662274453</v>
      </c>
      <c r="D35" s="16">
        <f>(AVERAGE(K9,N9,Q9)/AVERAGE(K25,N25,Q25))*100</f>
        <v>2.4924713377255419</v>
      </c>
      <c r="E35" s="16">
        <f>(AVERAGE($K10,$N10,$Q10)/AVERAGE(K25,N25,Q25))*100</f>
        <v>0</v>
      </c>
      <c r="F35" s="16">
        <f>(AVERAGE(K11,N11,Q11)/AVERAGE(K25,N25,Q25))*100</f>
        <v>0</v>
      </c>
      <c r="G35" s="16">
        <f>(AVERAGE(K12,N12,Q12)/AVERAGE(K25,N25,Q25))*100</f>
        <v>0</v>
      </c>
      <c r="H35" s="16">
        <f>(AVERAGE($K13,$N13,$Q13)/AVERAGE(K25,N25,Q25))*100</f>
        <v>0</v>
      </c>
      <c r="I35" s="16">
        <f>(AVERAGE(K14,N14,Q14)/AVERAGE(K25,N25,Q25))*100</f>
        <v>0</v>
      </c>
      <c r="J35" s="16">
        <f>(AVERAGE(K15,N15,Q15)/AVERAGE(K25,N25,Q25))*100</f>
        <v>0</v>
      </c>
      <c r="K35" s="16">
        <f>(AVERAGE(K16,N16,Q16)/AVERAGE(K25,N25,Q25))*100</f>
        <v>0</v>
      </c>
      <c r="L35" s="16">
        <f>(AVERAGE(K17,N17,Q17)/AVERAGE(K25,N25,Q25))*100</f>
        <v>0</v>
      </c>
      <c r="M35" s="16">
        <f>(AVERAGE(K18,N18,Q18)/AVERAGE(K25,N25,Q25))*100</f>
        <v>0</v>
      </c>
      <c r="N35" s="16">
        <f>AVERAGE(K19,N19,Q19)</f>
        <v>0</v>
      </c>
      <c r="O35" s="16">
        <f>AVERAGE(K20,N20,Q20)</f>
        <v>0</v>
      </c>
      <c r="P35" s="16">
        <f>AVERAGE(K21,N21,Q21)</f>
        <v>0</v>
      </c>
      <c r="Q35" s="16">
        <f>AVERAGE(K22,N22,Q22)</f>
        <v>0</v>
      </c>
      <c r="R35" s="16">
        <f>AVERAGE(K23,N23,Q23)</f>
        <v>0</v>
      </c>
      <c r="S35" s="16">
        <f>AVERAGE(K24,N24,Q24)</f>
        <v>0</v>
      </c>
      <c r="T35" s="16"/>
      <c r="U35" s="16"/>
      <c r="V35" s="16">
        <f t="shared" ref="V35:V39" si="1">SUM(D35:T35)</f>
        <v>2.4924713377255419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>
      <c r="B36" s="3">
        <v>15</v>
      </c>
      <c r="C36" s="16">
        <f>(AVERAGE(T8,W8,Z8)/AVERAGE(T25,W25,Z25))*100</f>
        <v>96.568159259070384</v>
      </c>
      <c r="D36" s="16">
        <f>(AVERAGE(T9,W9,Z9)/AVERAGE(T25,W25,Z25))*100</f>
        <v>3.4318407409296077</v>
      </c>
      <c r="E36" s="16">
        <f>(AVERAGE(T10,W10,Z10)/AVERAGE(T25,W25,Z25))*100</f>
        <v>0</v>
      </c>
      <c r="F36" s="16">
        <f>(AVERAGE(T11,W11,Z11)/AVERAGE(T25,W25,Z25))*100</f>
        <v>0</v>
      </c>
      <c r="G36" s="16">
        <f>(AVERAGE(T12,W12,Z12)/AVERAGE(T25,W25,Z25))*100</f>
        <v>0</v>
      </c>
      <c r="H36" s="16">
        <f>AVERAGE(T13,W13,Z13)</f>
        <v>0</v>
      </c>
      <c r="I36" s="16">
        <f>AVERAGE(T14,W14,Z14)</f>
        <v>0</v>
      </c>
      <c r="J36" s="16">
        <f>AVERAGE(T15,W15,Z15)</f>
        <v>0</v>
      </c>
      <c r="K36" s="16">
        <f>AVERAGE(T16,W16,Z16)</f>
        <v>0</v>
      </c>
      <c r="L36" s="16">
        <f>AVERAGE(T17,W17,Z17)</f>
        <v>0</v>
      </c>
      <c r="M36" s="16">
        <f>AVERAGE(T18,W18,Z18)</f>
        <v>0</v>
      </c>
      <c r="N36" s="16">
        <f>AVERAGE(T19,W19,Z19)</f>
        <v>0</v>
      </c>
      <c r="O36" s="16">
        <f>AVERAGE(T20,W20,Z20)</f>
        <v>0</v>
      </c>
      <c r="P36" s="16">
        <f>AVERAGE(T21,W21,Z21)</f>
        <v>0</v>
      </c>
      <c r="Q36" s="16">
        <f>AVERAGE(T22,W22,Z22)</f>
        <v>0</v>
      </c>
      <c r="R36" s="16">
        <f>AVERAGE(T23,W23,Z23)</f>
        <v>0</v>
      </c>
      <c r="S36" s="16">
        <f>AVERAGE(T24,W24,Z24)</f>
        <v>0</v>
      </c>
      <c r="T36" s="16"/>
      <c r="U36" s="16"/>
      <c r="V36" s="16">
        <f t="shared" si="1"/>
        <v>3.4318407409296077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>
      <c r="B37" s="3">
        <v>30</v>
      </c>
      <c r="C37" s="16">
        <f>(AVERAGE(AC8,AF8,AI8)/AVERAGE(AC25,AF25,AI25))*100</f>
        <v>95.607388557425764</v>
      </c>
      <c r="D37" s="16">
        <f>(AVERAGE(AC9,AF9,AI9)/AVERAGE(AC25,AF25,AI25))*100</f>
        <v>4.3926114425742302</v>
      </c>
      <c r="E37" s="16">
        <f>(AVERAGE(AC10,AF10,AI10)/AVERAGE(AC25,AF25,AI25))*100</f>
        <v>0</v>
      </c>
      <c r="F37" s="16">
        <f>(AVERAGE(AC11,AF11,AI11)/AVERAGE(AC25,AF25,AI25))*100</f>
        <v>0</v>
      </c>
      <c r="G37" s="16">
        <f>(AVERAGE(AC12,AF12,AI12)/AVERAGE(AC25,AF25,AI25))*100</f>
        <v>0</v>
      </c>
      <c r="H37" s="16">
        <f>AVERAGE(AC13,AF13,AI13)</f>
        <v>0</v>
      </c>
      <c r="I37" s="16">
        <f>AVERAGE(AC14,AF14,AI14)</f>
        <v>0</v>
      </c>
      <c r="J37" s="16">
        <f>AVERAGE(AC15,AF15,AI15)</f>
        <v>0</v>
      </c>
      <c r="K37" s="16">
        <f>AVERAGE(AC16,AF16,AI16)</f>
        <v>0</v>
      </c>
      <c r="L37" s="16">
        <f>AVERAGE(AC17,AF17,AI17)</f>
        <v>0</v>
      </c>
      <c r="M37" s="16">
        <f>AVERAGE(AC18,AF18,AI18)</f>
        <v>0</v>
      </c>
      <c r="N37" s="16">
        <f>AVERAGE(AC19,AF19,AI19)</f>
        <v>0</v>
      </c>
      <c r="O37" s="16">
        <f>AVERAGE(AC20,AF20,AI20)</f>
        <v>0</v>
      </c>
      <c r="P37" s="16">
        <f>AVERAGE(AC21,AF21,AI21)</f>
        <v>0</v>
      </c>
      <c r="Q37" s="16">
        <f>AVERAGE(AC22,AF22,AI22)</f>
        <v>0</v>
      </c>
      <c r="R37" s="16">
        <f>AVERAGE(AC23,AF23,AI23)</f>
        <v>0</v>
      </c>
      <c r="S37" s="16">
        <f>AVERAGE(AC24,AF24,AI24)</f>
        <v>0</v>
      </c>
      <c r="T37" s="16"/>
      <c r="U37" s="16"/>
      <c r="V37" s="16">
        <f t="shared" si="1"/>
        <v>4.3926114425742302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>
      <c r="B38" s="3">
        <v>60</v>
      </c>
      <c r="C38" s="16">
        <f>(AVERAGE(AL8,AO8,AR8)/AVERAGE(AL25,AO25,AR25))*100</f>
        <v>96.311504748936869</v>
      </c>
      <c r="D38" s="16">
        <f>(AVERAGE(AL9,AO9,AR9)/AVERAGE(AL25,AO25,AR25))*100</f>
        <v>3.6884952510631446</v>
      </c>
      <c r="E38" s="16">
        <f>(AVERAGE(AL10,AO10,AR10)/AVERAGE(AL25,AO25,AR25))*100</f>
        <v>0</v>
      </c>
      <c r="F38" s="16">
        <f>(AVERAGE(AL11,AO11,AR11)/AVERAGE(AL25,AO25,AR25))*100</f>
        <v>0</v>
      </c>
      <c r="G38" s="16">
        <f>(AVERAGE(AL12,AO12,AR12)/AVERAGE(AL25,AO25,AR25))*100</f>
        <v>0</v>
      </c>
      <c r="H38" s="16">
        <f>AVERAGE(AL13,AO13,AR13)</f>
        <v>0</v>
      </c>
      <c r="I38" s="16">
        <f>AVERAGE(AL14,AO14,AR14)</f>
        <v>0</v>
      </c>
      <c r="J38" s="16">
        <f>AVERAGE(AL15,AO15,AR15)</f>
        <v>0</v>
      </c>
      <c r="K38" s="16">
        <f>AVERAGE(AL16,AO16,AR16)</f>
        <v>0</v>
      </c>
      <c r="L38" s="16">
        <f>AVERAGE(AL17,AO17,AR17)</f>
        <v>0</v>
      </c>
      <c r="M38" s="16">
        <f>AVERAGE(AL18,AO18,AR18)</f>
        <v>0</v>
      </c>
      <c r="N38" s="16">
        <f>AVERAGE(AL19,AO19,AR19)</f>
        <v>0</v>
      </c>
      <c r="O38" s="16">
        <f>AVERAGE(AL20,AO20,AR20)</f>
        <v>0</v>
      </c>
      <c r="P38" s="16">
        <f>AVERAGE(AL21,AO21,AR21)</f>
        <v>0</v>
      </c>
      <c r="Q38" s="16">
        <f>AVERAGE(AL22,AO22,AR22)</f>
        <v>0</v>
      </c>
      <c r="R38" s="16">
        <f>AVERAGE(AL23,AO23,AR23)</f>
        <v>0</v>
      </c>
      <c r="S38" s="16">
        <f>AVERAGE(AL24,AO24,AR24)</f>
        <v>0</v>
      </c>
      <c r="T38" s="16"/>
      <c r="U38" s="16"/>
      <c r="V38" s="16">
        <f t="shared" si="1"/>
        <v>3.6884952510631446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>
      <c r="B39" s="3">
        <v>120</v>
      </c>
      <c r="C39" s="3">
        <f>(AVERAGE(AU8,AX8,BA8)/AVERAGE(AU25,AX25,BA25))*100</f>
        <v>97.246811152993288</v>
      </c>
      <c r="D39" s="3">
        <f>(AVERAGE(AU9,AX9,BA9)/AVERAGE(AU25,AX25,BA25))*100</f>
        <v>2.7531888470067316</v>
      </c>
      <c r="E39" s="3">
        <f>(AVERAGE(AU10,AX10,BA10)/AVERAGE(AU25,AX25,BA25))*100</f>
        <v>0</v>
      </c>
      <c r="F39" s="3">
        <f>(AVERAGE(AU11,AX11,BA11)/AVERAGE(AU25,AX25,BA25))*100</f>
        <v>0</v>
      </c>
      <c r="G39" s="3">
        <f>(AVERAGE(AU12,AX12,BA12)/AVERAGE(AU25,AX25,BA25))*100</f>
        <v>0</v>
      </c>
      <c r="H39" s="3">
        <f>AVERAGE(AU13,AX13,BA13)</f>
        <v>0</v>
      </c>
      <c r="I39" s="3">
        <f>AVERAGE(AU14,AX14,BA14)</f>
        <v>0</v>
      </c>
      <c r="J39" s="3">
        <f>AVERAGE(AU15,AX15,BA15)</f>
        <v>0</v>
      </c>
      <c r="K39" s="3">
        <f>AVERAGE(AU16,AX16,BA16)</f>
        <v>0</v>
      </c>
      <c r="L39" s="3">
        <f>AVERAGE(AU17,AX17,BA17)</f>
        <v>0</v>
      </c>
      <c r="M39" s="3">
        <f>AVERAGE(AU18,AX18,BA18)</f>
        <v>0</v>
      </c>
      <c r="N39" s="3">
        <f>AVERAGE(AU19,AX19,BA19)</f>
        <v>0</v>
      </c>
      <c r="O39" s="3">
        <f>AVERAGE(AU20,AX20,BA20)</f>
        <v>0</v>
      </c>
      <c r="P39" s="3">
        <f>AVERAGE(AU21,AX21,BA21)</f>
        <v>0</v>
      </c>
      <c r="Q39" s="3">
        <f>AVERAGE(AU22,AX22,BA22)</f>
        <v>0</v>
      </c>
      <c r="R39" s="3">
        <f>AVERAGE(AU23,AX23,BA23)</f>
        <v>0</v>
      </c>
      <c r="S39" s="3">
        <f>AVERAGE(AU24,AX24,BA24)</f>
        <v>0</v>
      </c>
      <c r="V39" s="16">
        <f t="shared" si="1"/>
        <v>2.7531888470067316</v>
      </c>
    </row>
    <row r="41" spans="1:39">
      <c r="A41" s="3" t="s">
        <v>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9">
      <c r="B42" s="3" t="s">
        <v>1</v>
      </c>
      <c r="C42" s="13" t="s">
        <v>75</v>
      </c>
      <c r="D42" s="14" t="s">
        <v>76</v>
      </c>
      <c r="E42" s="14" t="s">
        <v>77</v>
      </c>
      <c r="F42" s="14" t="s">
        <v>78</v>
      </c>
      <c r="G42" s="14" t="s">
        <v>79</v>
      </c>
      <c r="H42" s="13" t="s">
        <v>80</v>
      </c>
      <c r="I42" s="13" t="s">
        <v>81</v>
      </c>
      <c r="J42" s="13" t="s">
        <v>82</v>
      </c>
      <c r="K42" s="13" t="s">
        <v>83</v>
      </c>
      <c r="L42" s="13" t="s">
        <v>84</v>
      </c>
      <c r="M42" s="13" t="s">
        <v>85</v>
      </c>
      <c r="N42" s="13" t="s">
        <v>86</v>
      </c>
      <c r="O42" s="13" t="s">
        <v>87</v>
      </c>
      <c r="P42" s="13" t="s">
        <v>88</v>
      </c>
      <c r="Q42" s="13" t="s">
        <v>89</v>
      </c>
      <c r="R42" s="13" t="s">
        <v>90</v>
      </c>
      <c r="S42" s="13" t="s">
        <v>91</v>
      </c>
      <c r="T42" s="13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9">
      <c r="B43" s="3">
        <v>0</v>
      </c>
      <c r="C43" s="6">
        <f>STDEV(((B8/B25)*100),((E8/E25)*100),((H8/H25)*100))</f>
        <v>0.69104261552149093</v>
      </c>
      <c r="D43" s="6">
        <f>STDEV(((B9/B25)*100),((E9/E25)*100),((H9/H25)*100))</f>
        <v>0.69104261552148361</v>
      </c>
      <c r="E43" s="6">
        <f>STDEV(((B10/B25)*100),((E10/E25)*100),((H10/H25)*100))</f>
        <v>0</v>
      </c>
      <c r="F43" s="6">
        <f>STDEV(((B11/B25)*100),((E11/E25)*100),((H11/H25)*100))</f>
        <v>0</v>
      </c>
      <c r="G43" s="6">
        <f>STDEV(((B12/B25)*100),((E12/E25)*100),((H12/H25)*100))</f>
        <v>0</v>
      </c>
      <c r="H43" s="6">
        <f>STDEV(B13,E13,H13)</f>
        <v>0</v>
      </c>
      <c r="I43" s="6">
        <f>STDEV(B14,E14,H14)</f>
        <v>0</v>
      </c>
      <c r="J43" s="6">
        <f>STDEV(B15,E15,H15)</f>
        <v>0</v>
      </c>
      <c r="K43" s="6">
        <f>STDEV(B16,E16,H16)</f>
        <v>0</v>
      </c>
      <c r="L43" s="6">
        <f>STDEV(B17,E17,H17)</f>
        <v>0</v>
      </c>
      <c r="M43" s="6">
        <f>STDEV(B18,E18,H18)</f>
        <v>0</v>
      </c>
      <c r="N43" s="6">
        <f>STDEV(B19,E19,H19)</f>
        <v>0</v>
      </c>
      <c r="O43" s="6">
        <f>STDEV(B20,E20,H20)</f>
        <v>0</v>
      </c>
      <c r="P43" s="6">
        <f>STDEV(B21,E21,H21)</f>
        <v>0</v>
      </c>
      <c r="Q43" s="6">
        <f>STDEV(B22,E22,H22)</f>
        <v>0</v>
      </c>
      <c r="R43" s="6">
        <f>STDEV(B23,E23,H23)</f>
        <v>0</v>
      </c>
      <c r="S43" s="6">
        <f>STDEV(B24,E24,H24)</f>
        <v>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9">
      <c r="B44" s="3">
        <v>5</v>
      </c>
      <c r="C44" s="3">
        <f>STDEV(((K8/K25)*100),((N8/N25)*100),((Q8/Q25)*100))</f>
        <v>0.90089518765956389</v>
      </c>
      <c r="D44" s="6">
        <f>STDEV(((K9/K25)*100),((N9/N25)*100),((Q9/Q25)*100))</f>
        <v>0.90089518765956234</v>
      </c>
      <c r="E44" s="6">
        <f>STDEV(((K10/K25)*100),((N10/N25)*100),((Q10/Q25)*100))</f>
        <v>0</v>
      </c>
      <c r="F44" s="6">
        <f>STDEV(((K11/K25)*100),((N11/N25)*100),((Q11/Q25)*100))</f>
        <v>0</v>
      </c>
      <c r="G44" s="6">
        <f>STDEV(((K12/K25)*100),((N12/N25)*100),((Q12/Q25)*100))</f>
        <v>0</v>
      </c>
      <c r="H44" s="6">
        <f>STDEV(K13,N13,Q13)</f>
        <v>0</v>
      </c>
      <c r="I44" s="6">
        <f>STDEV(K14,N14,Q14)</f>
        <v>0</v>
      </c>
      <c r="J44" s="6">
        <f>STDEV(K15,N15,Q15)</f>
        <v>0</v>
      </c>
      <c r="K44" s="6">
        <f>STDEV(K16,N16,Q16)</f>
        <v>0</v>
      </c>
      <c r="L44" s="6">
        <f>STDEV(K17,N17,Q17)</f>
        <v>0</v>
      </c>
      <c r="M44" s="6">
        <f>STDEV(K18,N18,Q18)</f>
        <v>0</v>
      </c>
      <c r="N44" s="6">
        <f>STDEV(K19,N19,Q19)</f>
        <v>0</v>
      </c>
      <c r="O44" s="6">
        <f>STDEV(K20,N20,Q20)</f>
        <v>0</v>
      </c>
      <c r="P44" s="6">
        <f>STDEV(K21,N21,Q21)</f>
        <v>0</v>
      </c>
      <c r="Q44" s="6">
        <f>STDEV(K22,N22,Q22)</f>
        <v>0</v>
      </c>
      <c r="R44" s="6">
        <f>STDEV(K23,N23,Q23)</f>
        <v>0</v>
      </c>
      <c r="S44" s="6">
        <f>STDEV(K24,N24,Q24)</f>
        <v>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9">
      <c r="B45" s="3">
        <v>15</v>
      </c>
      <c r="C45" s="3">
        <f>STDEV(((T8/T25)*100),((W8/W25)*100),((Z8/Z25)*100))</f>
        <v>1.185619592195835</v>
      </c>
      <c r="D45" s="6">
        <f>STDEV(((T9/T25)*100),((W9/W25)*100),((Z9/Z25)*100))</f>
        <v>1.1856195921958348</v>
      </c>
      <c r="E45" s="6">
        <f>STDEV(((T10/T25)*100),((W10/W25)*100),((Z10/Z25)*100))</f>
        <v>0</v>
      </c>
      <c r="F45" s="6">
        <f>STDEV(((T11/T25)*100),((W11/W25)*100),((Z11/Z25)*100))</f>
        <v>0</v>
      </c>
      <c r="G45" s="6">
        <f>STDEV(((T12/T25)*100),((W12/W25)*100),((Z12/Z25)*100))</f>
        <v>0</v>
      </c>
      <c r="H45" s="6">
        <f>STDEV(T13,W13,Z13)</f>
        <v>0</v>
      </c>
      <c r="I45" s="6">
        <f>STDEV(T14,W14,Z14)</f>
        <v>0</v>
      </c>
      <c r="J45" s="6">
        <f>STDEV(T15,W15,Z15)</f>
        <v>0</v>
      </c>
      <c r="K45" s="6">
        <f>STDEV(T16,W16,Z16)</f>
        <v>0</v>
      </c>
      <c r="L45" s="6">
        <f>STDEV(T17,W17,Z17)</f>
        <v>0</v>
      </c>
      <c r="M45" s="6">
        <f>STDEV(T18,W18,Z18)</f>
        <v>0</v>
      </c>
      <c r="N45" s="6">
        <f>STDEV(T19,W19,Z19)</f>
        <v>0</v>
      </c>
      <c r="O45" s="6">
        <f>STDEV(T20,W20,Z20)</f>
        <v>0</v>
      </c>
      <c r="P45" s="6">
        <f>STDEV(T21,W21,Z21)</f>
        <v>0</v>
      </c>
      <c r="Q45" s="6">
        <f>STDEV(T22,W22,Z22)</f>
        <v>0</v>
      </c>
      <c r="R45" s="6">
        <f>STDEV(T23,W23,Z23)</f>
        <v>0</v>
      </c>
      <c r="S45" s="6">
        <f>STDEV(T24,W24,Z24)</f>
        <v>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9">
      <c r="B46" s="3">
        <v>30</v>
      </c>
      <c r="C46" s="3">
        <f>STDEV(((AC8/AC25)*100),((AF8/AF25)*100),((AI8/AI25)*100))</f>
        <v>0.52966231489894022</v>
      </c>
      <c r="D46" s="6">
        <f>STDEV(((AC9/AC25)*100),((AF9/AF25)*100),((AI9/AI25)*100))</f>
        <v>0.52966231489893789</v>
      </c>
      <c r="E46" s="6">
        <f>STDEV(((AC10/AC25)*100),((AF10/AF25)*100),((AI10/AI25)*100))</f>
        <v>0</v>
      </c>
      <c r="F46" s="6">
        <f>STDEV(((AC11/AC25)*100),((AF11/AF25)*100),((AI11/AI25)*100))</f>
        <v>0</v>
      </c>
      <c r="G46" s="6">
        <f>STDEV(((AC12/AC25)*100),((AF12/AF25)*100),((AI12/AI25)*100))</f>
        <v>0</v>
      </c>
      <c r="H46" s="6">
        <f>STDEV(AC13,AF13,AI13)</f>
        <v>0</v>
      </c>
      <c r="I46" s="6">
        <f>STDEV(AC14,AF14,AI14)</f>
        <v>0</v>
      </c>
      <c r="J46" s="6">
        <f>STDEV(AC15,AF15,AI15)</f>
        <v>0</v>
      </c>
      <c r="K46" s="6">
        <f>STDEV(AC16,AF16,AI16)</f>
        <v>0</v>
      </c>
      <c r="L46" s="6">
        <f>STDEV(AC17,AF17,AI17)</f>
        <v>0</v>
      </c>
      <c r="M46" s="6">
        <f>STDEV(AC18,AF18,AI18)</f>
        <v>0</v>
      </c>
      <c r="N46" s="6">
        <f>STDEV(AC19,AF19,AI19)</f>
        <v>0</v>
      </c>
      <c r="O46" s="6">
        <f>STDEV(AC20,AF20,AI20)</f>
        <v>0</v>
      </c>
      <c r="P46" s="6">
        <f>STDEV(AC21,AF21,AI21)</f>
        <v>0</v>
      </c>
      <c r="Q46" s="6">
        <f>STDEV(AC22,AF22,AI22)</f>
        <v>0</v>
      </c>
      <c r="R46" s="6">
        <f>STDEV(AC23,AF23,AI23)</f>
        <v>0</v>
      </c>
      <c r="S46" s="6">
        <f>STDEV(AC24,AF24,AI24)</f>
        <v>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9">
      <c r="B47" s="3">
        <v>60</v>
      </c>
      <c r="C47" s="3">
        <f>STDEV(((AL8/AL25)*100),((AO8/AO25)*100),((AR8/AR25)*100))</f>
        <v>3.8479327446875704</v>
      </c>
      <c r="D47" s="6">
        <f>STDEV(((AL9/AL25)*100),((AO9/AO25)*100),((AR9/AR25)*100))</f>
        <v>3.8479327446875686</v>
      </c>
      <c r="E47" s="6">
        <f>STDEV(((AL10/AL25)*100),((AO10/AO25)*100),((AR10/AR25)*100))</f>
        <v>0</v>
      </c>
      <c r="F47" s="6">
        <f>STDEV(((AL11/AL25)*100),((AO11/AO25)*100),((AR11/AR25)*100))</f>
        <v>0</v>
      </c>
      <c r="G47" s="6">
        <f>STDEV(((AL12/AL25)*100),((AO12/AO25)*100),((AR12/AR25)*100))</f>
        <v>0</v>
      </c>
      <c r="H47" s="6">
        <f>STDEV(AL13,AO13,AR13)</f>
        <v>0</v>
      </c>
      <c r="I47" s="6">
        <f>STDEV(AL14,AO14,AR14)</f>
        <v>0</v>
      </c>
      <c r="J47" s="6">
        <f>STDEV(AL15,AO15,AR15)</f>
        <v>0</v>
      </c>
      <c r="K47" s="6">
        <f>STDEV(AL16,AO16,AR16)</f>
        <v>0</v>
      </c>
      <c r="L47" s="6">
        <f>STDEV(AL17,AO17,AR17)</f>
        <v>0</v>
      </c>
      <c r="M47" s="6">
        <f>STDEV(AL18,AO18,AR18)</f>
        <v>0</v>
      </c>
      <c r="N47" s="6">
        <f>STDEV(AL19,AO19,AR19)</f>
        <v>0</v>
      </c>
      <c r="O47" s="6">
        <f>STDEV(AL20,AO20,AR20)</f>
        <v>0</v>
      </c>
      <c r="P47" s="6">
        <f>STDEV(AL21,AO21,AR21)</f>
        <v>0</v>
      </c>
      <c r="Q47" s="6">
        <f>STDEV(AL22,AO22,AR22)</f>
        <v>0</v>
      </c>
      <c r="R47" s="6">
        <f>STDEV(AL23,AO23,AR23)</f>
        <v>0</v>
      </c>
      <c r="S47" s="6">
        <f>STDEV(AL24,AO24,AR24)</f>
        <v>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9">
      <c r="B48" s="3">
        <v>120</v>
      </c>
      <c r="C48" s="3">
        <f>STDEV(((AU8/AU25)*100),((AX8/AX25)*100),((BA8/BA25)*100))</f>
        <v>0.96960090592267245</v>
      </c>
      <c r="D48" s="6">
        <f>STDEV(((AU9/AU25)*100),((AX9/AX25)*100),((BA9/BA25)*100))</f>
        <v>0.96960090592267267</v>
      </c>
      <c r="E48" s="6">
        <f>STDEV(((AU10/AU25)*100),((AX10/AX25)*100),((BA10/BA25)*100))</f>
        <v>0</v>
      </c>
      <c r="F48" s="6">
        <f>STDEV(((AU11/AU25)*100),((AX11/AX25)*100),((BA11/BA25)*100))</f>
        <v>0</v>
      </c>
      <c r="G48" s="6">
        <f>STDEV(((AU12/AU25)*100),((AX12/AX25)*100),((BA12/BA25)*100))</f>
        <v>0</v>
      </c>
      <c r="H48" s="6">
        <f>STDEV(AU13,AX13,BA13)</f>
        <v>0</v>
      </c>
      <c r="I48" s="6">
        <f>STDEV(AU14,AX14,BA14)</f>
        <v>0</v>
      </c>
      <c r="J48" s="6">
        <f>STDEV(AU15,AX15,BA15)</f>
        <v>0</v>
      </c>
      <c r="K48" s="6">
        <f>STDEV(AU16,AX16,BA16)</f>
        <v>0</v>
      </c>
      <c r="L48" s="6">
        <f>STDEV(AU17,AX17,BA17)</f>
        <v>0</v>
      </c>
      <c r="M48" s="6">
        <f>STDEV(AU18,AX18,BA18)</f>
        <v>0</v>
      </c>
      <c r="N48" s="6">
        <f>STDEV(AU19,AX19,BA19)</f>
        <v>0</v>
      </c>
      <c r="O48" s="6">
        <f>STDEV(AU20,AX20,BA20)</f>
        <v>0</v>
      </c>
      <c r="P48" s="6">
        <f>STDEV(AU21,AX21,BA21)</f>
        <v>0</v>
      </c>
      <c r="Q48" s="6">
        <f>STDEV(AU22,AX22,BA22)</f>
        <v>0</v>
      </c>
      <c r="R48" s="6">
        <f>STDEV(AU23,AX23,BA23)</f>
        <v>0</v>
      </c>
      <c r="S48" s="6">
        <f>STDEV(AU24,AX24,BA24)</f>
        <v>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22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2">
      <c r="A50" s="3" t="s">
        <v>5</v>
      </c>
      <c r="B50" s="3" t="s">
        <v>8</v>
      </c>
      <c r="C50" s="15" t="s">
        <v>9</v>
      </c>
      <c r="D50" s="15" t="s">
        <v>10</v>
      </c>
      <c r="E50" s="15" t="s">
        <v>71</v>
      </c>
      <c r="F50" s="15" t="s">
        <v>72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2">
      <c r="A51" s="3" t="s">
        <v>11</v>
      </c>
      <c r="B51" s="3">
        <f>(AVERAGE(K25,N25,Q25)/AVERAGE(B25,E25,H25))</f>
        <v>0.79089883895256197</v>
      </c>
      <c r="C51" s="3">
        <f>(AVERAGE(T25,W25,Z25)/AVERAGE(B25,E25,H25))</f>
        <v>0.89581226468323671</v>
      </c>
      <c r="D51" s="3">
        <f>(AVERAGE(AC25,AF25,AI25)/AVERAGE(B25,E25,H25))</f>
        <v>0.62935066655856065</v>
      </c>
      <c r="E51" s="3">
        <f>(AVERAGE(AL25,AO25,AR25)/AVERAGE(B25,E25,H25))</f>
        <v>0.68757595622403633</v>
      </c>
      <c r="F51" s="3">
        <f>(AVERAGE(AU25,AX25,BA25)/AVERAGE(B25,E25,H25))</f>
        <v>0.72704515508553158</v>
      </c>
    </row>
    <row r="52" spans="1:22">
      <c r="A52" s="3" t="s">
        <v>4</v>
      </c>
      <c r="B52" s="3">
        <f>STDEV((K25/B25),(N25/E25),(Q25/H25))</f>
        <v>0.13391046946059001</v>
      </c>
      <c r="C52" s="3">
        <f>STDEV((T25/B25),(W25/E25),(Z25/H25))</f>
        <v>0.27304401408525203</v>
      </c>
      <c r="D52" s="3">
        <f>STDEV((AC25/B25),(AF25/E25),(AI25/H25))</f>
        <v>7.7971451284734913E-2</v>
      </c>
      <c r="E52" s="3">
        <f>STDEV((AL25/B25),(AO25/E25),(AR25/H25))</f>
        <v>0.29369222573426196</v>
      </c>
      <c r="F52" s="3">
        <f>STDEV((AU25/B25),(AX25/E25),(BA25/H25))</f>
        <v>0.24123732801968265</v>
      </c>
    </row>
    <row r="53" spans="1:22">
      <c r="A53" s="3" t="s">
        <v>74</v>
      </c>
      <c r="B53" s="3" t="e">
        <f>TTEST((K25,N25,Q25),(B25,E25,H25),2,3)</f>
        <v>#VALUE!</v>
      </c>
      <c r="C53" s="3" t="e">
        <f>TTEST((T25,W25,Z25),(B25,E25,H2),2,1)</f>
        <v>#VALUE!</v>
      </c>
      <c r="D53" s="3" t="e">
        <f>TTEST((AC25,AF25,AI25),(B25,E25,H25),2,1)</f>
        <v>#VALUE!</v>
      </c>
      <c r="E53" s="3" t="e">
        <f>TTEST((AL25,AO25,AR25),(B25,E25,H25),2,1)</f>
        <v>#VALUE!</v>
      </c>
      <c r="F53" s="3" t="e">
        <f>TTEST((AU25,AX25,BA25),(B25,E25,H25),2,1)</f>
        <v>#VALUE!</v>
      </c>
    </row>
    <row r="54" spans="1:22">
      <c r="A54" s="1" t="s">
        <v>68</v>
      </c>
    </row>
    <row r="55" spans="1:22">
      <c r="A55" s="3" t="s">
        <v>3</v>
      </c>
    </row>
    <row r="56" spans="1:22">
      <c r="B56" s="3" t="s">
        <v>1</v>
      </c>
      <c r="C56" s="13" t="s">
        <v>75</v>
      </c>
      <c r="D56" s="14" t="s">
        <v>76</v>
      </c>
      <c r="E56" s="14" t="s">
        <v>77</v>
      </c>
      <c r="F56" s="14" t="s">
        <v>78</v>
      </c>
      <c r="G56" s="14" t="s">
        <v>79</v>
      </c>
      <c r="H56" s="13" t="s">
        <v>80</v>
      </c>
      <c r="I56" s="13" t="s">
        <v>81</v>
      </c>
      <c r="J56" s="13" t="s">
        <v>82</v>
      </c>
      <c r="K56" s="13" t="s">
        <v>83</v>
      </c>
      <c r="L56" s="13" t="s">
        <v>84</v>
      </c>
      <c r="M56" s="13" t="s">
        <v>85</v>
      </c>
      <c r="N56" s="13" t="s">
        <v>86</v>
      </c>
      <c r="O56" s="13" t="s">
        <v>87</v>
      </c>
      <c r="P56" s="13" t="s">
        <v>88</v>
      </c>
      <c r="Q56" s="13" t="s">
        <v>89</v>
      </c>
      <c r="R56" s="13" t="s">
        <v>90</v>
      </c>
      <c r="S56" s="13" t="s">
        <v>91</v>
      </c>
      <c r="T56" s="13"/>
      <c r="V56" s="3" t="s">
        <v>73</v>
      </c>
    </row>
    <row r="57" spans="1:22">
      <c r="B57" s="3">
        <v>0</v>
      </c>
      <c r="C57" s="16">
        <f>(AVERAGE(C8,F8,I8)/AVERAGE(C25,F25,I25))*100</f>
        <v>95.611184619619294</v>
      </c>
      <c r="D57" s="16">
        <f>(AVERAGE(C9,F9,I9)/AVERAGE(C25,F25,I25))*100</f>
        <v>4.3888153803806986</v>
      </c>
      <c r="E57" s="16">
        <f>(AVERAGE(C10,F10,I10)/AVERAGE(C25,F25,I25))*100</f>
        <v>0</v>
      </c>
      <c r="F57" s="16">
        <f>(AVERAGE(C11,F11,I11)/AVERAGE(C25,F25,I25))*100</f>
        <v>0</v>
      </c>
      <c r="G57" s="16">
        <f>(AVERAGE(C12,F12,I12)/AVERAGE(C25,F25,I25))*100</f>
        <v>0</v>
      </c>
      <c r="H57" s="16">
        <f>AVERAGE(C13,F13,I13)</f>
        <v>0</v>
      </c>
      <c r="I57" s="16">
        <f>AVERAGE(C14,F14,I14)</f>
        <v>0</v>
      </c>
      <c r="J57" s="16">
        <f>AVERAGE(C15,F15,I15)</f>
        <v>0</v>
      </c>
      <c r="K57" s="16">
        <f>AVERAGE(C16,F16,I16)</f>
        <v>0</v>
      </c>
      <c r="L57" s="16">
        <f>AVERAGE(C17,F17,I17)</f>
        <v>0</v>
      </c>
      <c r="M57" s="16">
        <f>AVERAGE(C18,F18,I18)</f>
        <v>0</v>
      </c>
      <c r="N57" s="16">
        <f>AVERAGE(C19,F19,I19)</f>
        <v>0</v>
      </c>
      <c r="O57" s="16">
        <f>AVERAGE(C20,F20,I20)</f>
        <v>0</v>
      </c>
      <c r="P57" s="16">
        <f>AVERAGE(C21,F21,I21)</f>
        <v>0</v>
      </c>
      <c r="Q57" s="16">
        <f>AVERAGE(C22,F22,I22)</f>
        <v>0</v>
      </c>
      <c r="R57" s="16">
        <f>AVERAGE(C23,F23,I23)</f>
        <v>0</v>
      </c>
      <c r="S57" s="16">
        <f>AVERAGE(C24,F24,I24)</f>
        <v>0</v>
      </c>
      <c r="T57" s="16"/>
      <c r="U57" s="16"/>
      <c r="V57" s="16">
        <f>SUM(D57:T57)</f>
        <v>4.3888153803806986</v>
      </c>
    </row>
    <row r="58" spans="1:22">
      <c r="B58" s="3">
        <v>5</v>
      </c>
      <c r="C58" s="16">
        <f>(AVERAGE(L8,O8,R8)/AVERAGE(L25,O25,R25))*100</f>
        <v>96.177337657091968</v>
      </c>
      <c r="D58" s="16">
        <f>(AVERAGE(L9,O9,R9)/AVERAGE(L25,O25,R25))*100</f>
        <v>3.8226623429080302</v>
      </c>
      <c r="E58" s="16">
        <f>(AVERAGE(L10,O10,R10)/AVERAGE(L25,O25,R25))*100</f>
        <v>0</v>
      </c>
      <c r="F58" s="16">
        <f>(AVERAGE(L11,O11,R11)/AVERAGE(L25,O25,R25))*100</f>
        <v>0</v>
      </c>
      <c r="G58" s="16">
        <f>(AVERAGE(L12,O12,R12)/AVERAGE(L25,O25,R25))*100</f>
        <v>0</v>
      </c>
      <c r="H58" s="16">
        <f>AVERAGE(L13,O13,R13)</f>
        <v>0</v>
      </c>
      <c r="I58" s="16">
        <f>AVERAGE(L14,O14,R14)</f>
        <v>0</v>
      </c>
      <c r="J58" s="16">
        <f>AVERAGE(L15,O15,R15)</f>
        <v>0</v>
      </c>
      <c r="K58" s="16">
        <f>AVERAGE(L16,O16,R16)</f>
        <v>0</v>
      </c>
      <c r="L58" s="16">
        <f>AVERAGE(L17,O17,R17)</f>
        <v>0</v>
      </c>
      <c r="M58" s="16">
        <f>AVERAGE(L18,O18,R18)</f>
        <v>0</v>
      </c>
      <c r="N58" s="16">
        <f>AVERAGE(L19,O19,R19)</f>
        <v>0</v>
      </c>
      <c r="O58" s="16">
        <f>AVERAGE(L20,O20,R20)</f>
        <v>0</v>
      </c>
      <c r="P58" s="16">
        <f>AVERAGE(L21,O21,R21)</f>
        <v>0</v>
      </c>
      <c r="Q58" s="16">
        <f>AVERAGE(L22,O22,R22)</f>
        <v>0</v>
      </c>
      <c r="R58" s="16">
        <f>AVERAGE(L23,O23,R23)</f>
        <v>0</v>
      </c>
      <c r="S58" s="16">
        <f>AVERAGE(L24,O24,R24)</f>
        <v>0</v>
      </c>
      <c r="T58" s="16"/>
      <c r="U58" s="16"/>
      <c r="V58" s="16">
        <f t="shared" ref="V58:V62" si="2">SUM(D58:T58)</f>
        <v>3.8226623429080302</v>
      </c>
    </row>
    <row r="59" spans="1:22">
      <c r="B59" s="3">
        <v>15</v>
      </c>
      <c r="C59" s="16">
        <f>(AVERAGE(U8,X8,AA8)/AVERAGE(U25,X25,AA25))*100</f>
        <v>95.984522934601003</v>
      </c>
      <c r="D59" s="16">
        <f>(AVERAGE(U9,X9,AA9)/AVERAGE(U25,X25,AA25))*100</f>
        <v>4.0154770653990042</v>
      </c>
      <c r="E59" s="16">
        <f>(AVERAGE(U10,X10,AA10)/AVERAGE(U25,X25,AA25))*100</f>
        <v>0</v>
      </c>
      <c r="F59" s="16">
        <f>(AVERAGE(U11,X11,AA11)/AVERAGE(U25,X25,AA25))*100</f>
        <v>0</v>
      </c>
      <c r="G59" s="16">
        <f>(AVERAGE(U12,X12,AA12)/AVERAGE(U25,X25,AA25))*100</f>
        <v>0</v>
      </c>
      <c r="H59" s="16">
        <f>AVERAGE(U13,X13,AA13)</f>
        <v>0</v>
      </c>
      <c r="I59" s="16">
        <f>AVERAGE(U14,X14,AA14)</f>
        <v>0</v>
      </c>
      <c r="J59" s="16">
        <f>AVERAGE(U15,X15,AA15)</f>
        <v>0</v>
      </c>
      <c r="K59" s="16">
        <f>AVERAGE(U16,X16,AA16)</f>
        <v>0</v>
      </c>
      <c r="L59" s="16">
        <f>AVERAGE(U17,X17,AA17)</f>
        <v>0</v>
      </c>
      <c r="M59" s="16">
        <f>AVERAGE(U18,X18,AA18)</f>
        <v>0</v>
      </c>
      <c r="N59" s="16">
        <f>AVERAGE(U19,X19,AA19)</f>
        <v>0</v>
      </c>
      <c r="O59" s="16">
        <f>AVERAGE(U20,X20,AA20)</f>
        <v>0</v>
      </c>
      <c r="P59" s="16">
        <f>AVERAGE(U21,X21,AA21)</f>
        <v>0</v>
      </c>
      <c r="Q59" s="16">
        <f>AVERAGE(U22,X22,AA22)</f>
        <v>0</v>
      </c>
      <c r="R59" s="16">
        <f>AVERAGE(U23,X23,AA23)</f>
        <v>0</v>
      </c>
      <c r="S59" s="16">
        <f>AVERAGE(U24,X24,AA24)</f>
        <v>0</v>
      </c>
      <c r="T59" s="16"/>
      <c r="U59" s="16"/>
      <c r="V59" s="16">
        <f t="shared" si="2"/>
        <v>4.0154770653990042</v>
      </c>
    </row>
    <row r="60" spans="1:22">
      <c r="B60" s="3">
        <v>30</v>
      </c>
      <c r="C60" s="16">
        <f>(AVERAGE(AD8,AG8,AJ8)/AVERAGE(AD25,AG25,AJ25))*100</f>
        <v>96.472367544162907</v>
      </c>
      <c r="D60" s="16">
        <f>(AVERAGE(AD9,AG9,AJ9)/AVERAGE(AD25,AG25,AJ25))*100</f>
        <v>3.5276324558370953</v>
      </c>
      <c r="E60" s="16">
        <f>(AVERAGE(AD10,AG10,AJ10)/AVERAGE(AD25,AG25,AJ25))*100</f>
        <v>0</v>
      </c>
      <c r="F60" s="16">
        <f>(AVERAGE(AD11,AG11,AJ11)/AVERAGE(AD25,AG25,AJ25))*100</f>
        <v>0</v>
      </c>
      <c r="G60" s="16">
        <f>(AVERAGE(AD12,AG12,AJ12)/AVERAGE(AD25,AG25,AJ25))*100</f>
        <v>0</v>
      </c>
      <c r="H60" s="16">
        <f>AVERAGE(AD13,AG13,AJ13)</f>
        <v>0</v>
      </c>
      <c r="I60" s="16">
        <f>AVERAGE(AD14,AG14,AJ14)</f>
        <v>0</v>
      </c>
      <c r="J60" s="16">
        <f>AVERAGE(AD15,AG15,AJ15)</f>
        <v>0</v>
      </c>
      <c r="K60" s="16">
        <f>AVERAGE(AD16,AG16,AJ16)</f>
        <v>0</v>
      </c>
      <c r="L60" s="16">
        <f>AVERAGE(AD17,AG17,AJ17)</f>
        <v>0</v>
      </c>
      <c r="M60" s="16">
        <f>AVERAGE(AD18,AG18,AJ18)</f>
        <v>0</v>
      </c>
      <c r="N60" s="16">
        <f>AVERAGE(AD19,AG19,AJ19)</f>
        <v>0</v>
      </c>
      <c r="O60" s="16">
        <f>AVERAGE(AD20,AG20,AJ20)</f>
        <v>0</v>
      </c>
      <c r="P60" s="16">
        <f>AVERAGE(AD21,AG21,AJ21)</f>
        <v>0</v>
      </c>
      <c r="Q60" s="16">
        <f>AVERAGE(AD22,AG22,AJ22)</f>
        <v>0</v>
      </c>
      <c r="R60" s="16">
        <f>AVERAGE(AD23,AG23,AJ23)</f>
        <v>0</v>
      </c>
      <c r="S60" s="16">
        <f>AVERAGE(AD24,AG24,AJ24)</f>
        <v>0</v>
      </c>
      <c r="T60" s="16"/>
      <c r="U60" s="16"/>
      <c r="V60" s="16">
        <f t="shared" si="2"/>
        <v>3.5276324558370953</v>
      </c>
    </row>
    <row r="61" spans="1:22">
      <c r="B61" s="3">
        <v>60</v>
      </c>
      <c r="C61" s="16">
        <f>(AVERAGE(AM8,AP8,AS8)/AVERAGE(AM25,AP25,AS25))*100</f>
        <v>96.864140916869644</v>
      </c>
      <c r="D61" s="16">
        <f>(AVERAGE(AM9,AP9,AS9)/AVERAGE(AM25,AP25,AS25))*100</f>
        <v>3.1358590831303412</v>
      </c>
      <c r="E61" s="16">
        <f>(AVERAGE(AM10,AP10,AS10)/AVERAGE(AM25,AP25,AS25))*100</f>
        <v>0</v>
      </c>
      <c r="F61" s="16">
        <f>(AVERAGE(AM11,AP11,AS11)/AVERAGE(AM25,AP25,AS25))*100</f>
        <v>0</v>
      </c>
      <c r="G61" s="16">
        <f>(AVERAGE(AM12,AP12,AS12)/AVERAGE(AM25,AP25,AS25))*100</f>
        <v>0</v>
      </c>
      <c r="H61" s="16">
        <f>AVERAGE(AM13,AP13,AS13)</f>
        <v>0</v>
      </c>
      <c r="I61" s="16">
        <f>AVERAGE(AM14,AP14,AS14)</f>
        <v>0</v>
      </c>
      <c r="J61" s="16">
        <f>AVERAGE(AM15,AP15,AS15)</f>
        <v>0</v>
      </c>
      <c r="K61" s="16">
        <f>AVERAGE(AM16,AP16,AS16)</f>
        <v>0</v>
      </c>
      <c r="L61" s="16">
        <f>AVERAGE(AM17,AP17,AS17)</f>
        <v>0</v>
      </c>
      <c r="M61" s="16">
        <f>AVERAGE(AM18,AP18,AS18)</f>
        <v>0</v>
      </c>
      <c r="N61" s="16">
        <f>AVERAGE(AM19,AP19,AS19)</f>
        <v>0</v>
      </c>
      <c r="O61" s="16">
        <f>AVERAGE(AM20,AP20,AS20)</f>
        <v>0</v>
      </c>
      <c r="P61" s="16">
        <f>AVERAGE(AM21,AP21,AS21)</f>
        <v>0</v>
      </c>
      <c r="Q61" s="16">
        <f>AVERAGE(AM22,AP22,AS22)</f>
        <v>0</v>
      </c>
      <c r="R61" s="16">
        <f>AVERAGE(AM23,AP23,AS23)</f>
        <v>0</v>
      </c>
      <c r="S61" s="16">
        <f>AVERAGE(AM24,AP24,AS24)</f>
        <v>0</v>
      </c>
      <c r="T61" s="16"/>
      <c r="U61" s="16"/>
      <c r="V61" s="16">
        <f t="shared" si="2"/>
        <v>3.1358590831303412</v>
      </c>
    </row>
    <row r="62" spans="1:22">
      <c r="B62" s="3">
        <v>120</v>
      </c>
      <c r="C62" s="3">
        <f>(AVERAGE(AV8,AY8,BB8)/AVERAGE(AV25,AY25,BB25))*100</f>
        <v>96.922643218736567</v>
      </c>
      <c r="D62" s="3">
        <f>(AVERAGE(AV9,AY9,BB9)/AVERAGE(AV25,AY25,BB25))*100</f>
        <v>3.0773567812634366</v>
      </c>
      <c r="E62" s="3">
        <f>(AVERAGE(AV10,AY10,BB10)/AVERAGE(AV25,AY25,BB25))*100</f>
        <v>0</v>
      </c>
      <c r="F62" s="3">
        <f>(AVERAGE(AV11,AY11,BB11)/AVERAGE(AV25,AY25,BB25))*100</f>
        <v>0</v>
      </c>
      <c r="G62" s="3">
        <f>(AVERAGE(AV12,AY12,BB12)/AVERAGE(AV25,AY25,BB25))*100</f>
        <v>0</v>
      </c>
      <c r="H62" s="3">
        <f>AVERAGE(AV13,AY13,BB13)</f>
        <v>0</v>
      </c>
      <c r="I62" s="3">
        <f>AVERAGE(AV14,AY14,BB14)</f>
        <v>0</v>
      </c>
      <c r="J62" s="3">
        <f>AVERAGE(AV15,AY15,BB15)</f>
        <v>0</v>
      </c>
      <c r="K62" s="3">
        <f>AVERAGE(AV16,AY16,BB16)</f>
        <v>0</v>
      </c>
      <c r="L62" s="3">
        <f>AVERAGE(AV17,AY17,BB17)</f>
        <v>0</v>
      </c>
      <c r="M62" s="3">
        <f>AVERAGE(AV18,AY18,BB18)</f>
        <v>0</v>
      </c>
      <c r="N62" s="3">
        <f>AVERAGE(AV19,AY19,BB19)</f>
        <v>0</v>
      </c>
      <c r="O62" s="3">
        <f>AVERAGE(AV20,AY20,BB20)</f>
        <v>0</v>
      </c>
      <c r="P62" s="3">
        <f>AVERAGE(AV21,AY21,BB21)</f>
        <v>0</v>
      </c>
      <c r="Q62" s="3">
        <f>AVERAGE(AV22,AY22,BB22)</f>
        <v>0</v>
      </c>
      <c r="R62" s="3">
        <f>AVERAGE(AV23,AY23,BB23)</f>
        <v>0</v>
      </c>
      <c r="S62" s="3">
        <f>AVERAGE(AV24,AY24,BB24)</f>
        <v>0</v>
      </c>
      <c r="V62" s="16">
        <f t="shared" si="2"/>
        <v>3.0773567812634366</v>
      </c>
    </row>
    <row r="63" spans="1:22">
      <c r="A63" s="3" t="s">
        <v>4</v>
      </c>
    </row>
    <row r="64" spans="1:22">
      <c r="B64" s="3" t="s">
        <v>1</v>
      </c>
      <c r="C64" s="13" t="s">
        <v>75</v>
      </c>
      <c r="D64" s="14" t="s">
        <v>76</v>
      </c>
      <c r="E64" s="14" t="s">
        <v>77</v>
      </c>
      <c r="F64" s="14" t="s">
        <v>78</v>
      </c>
      <c r="G64" s="14" t="s">
        <v>79</v>
      </c>
      <c r="H64" s="13" t="s">
        <v>80</v>
      </c>
      <c r="I64" s="13" t="s">
        <v>81</v>
      </c>
      <c r="J64" s="13" t="s">
        <v>82</v>
      </c>
      <c r="K64" s="13" t="s">
        <v>83</v>
      </c>
      <c r="L64" s="13" t="s">
        <v>84</v>
      </c>
      <c r="M64" s="13" t="s">
        <v>85</v>
      </c>
      <c r="N64" s="13" t="s">
        <v>86</v>
      </c>
      <c r="O64" s="13" t="s">
        <v>87</v>
      </c>
      <c r="P64" s="13" t="s">
        <v>88</v>
      </c>
      <c r="Q64" s="13" t="s">
        <v>89</v>
      </c>
      <c r="R64" s="13" t="s">
        <v>90</v>
      </c>
      <c r="S64" s="13" t="s">
        <v>91</v>
      </c>
      <c r="T64" s="13"/>
      <c r="U64" s="15"/>
      <c r="V64" s="15"/>
    </row>
    <row r="65" spans="1:22">
      <c r="B65" s="3">
        <v>0</v>
      </c>
      <c r="C65" s="6">
        <f>STDEV(((C8/C25)*100),((F8/F25)*100),((I8/I25)*100))</f>
        <v>2.7667450498873429</v>
      </c>
      <c r="D65" s="6">
        <f>STDEV(((C9/C25)*100),((F9/F25)*100),((I9/I25)*100))</f>
        <v>2.7667450498873496</v>
      </c>
      <c r="E65" s="6">
        <f>STDEV(((C10/C25)*100),((F10/F25)*100),((I10/I25)*100))</f>
        <v>0</v>
      </c>
      <c r="F65" s="6">
        <f>STDEV(((C11/C25)*100),((F11/F25)*100),((I11/I25)*100))</f>
        <v>0</v>
      </c>
      <c r="G65" s="6">
        <f>STDEV(((C12/C25)*100),((F12/F25)*100),((I12/I25)*100))</f>
        <v>0</v>
      </c>
      <c r="H65" s="6">
        <f>STDEV(C13,F13,I13)</f>
        <v>0</v>
      </c>
      <c r="I65" s="6">
        <f>STDEV(C14,F14,I14)</f>
        <v>0</v>
      </c>
      <c r="J65" s="6">
        <f>STDEV(C15,F15,I15)</f>
        <v>0</v>
      </c>
      <c r="K65" s="6">
        <f>STDEV(C16,F16,I16)</f>
        <v>0</v>
      </c>
      <c r="L65" s="6">
        <f>STDEV(C17,F17,I17)</f>
        <v>0</v>
      </c>
      <c r="M65" s="6">
        <f>STDEV(C18,F18,I18)</f>
        <v>0</v>
      </c>
      <c r="N65" s="6">
        <f>STDEV(C19,F19,I19)</f>
        <v>0</v>
      </c>
      <c r="O65" s="6">
        <f>STDEV(C20,F20,I20)</f>
        <v>0</v>
      </c>
      <c r="P65" s="6">
        <f>STDEV(C21,F21,I21)</f>
        <v>0</v>
      </c>
      <c r="Q65" s="6">
        <f>STDEV(C22,F22,I22)</f>
        <v>0</v>
      </c>
      <c r="R65" s="6">
        <f>STDEV(C23,F23,I23)</f>
        <v>0</v>
      </c>
      <c r="S65" s="6">
        <f>STDEV(C24,F24,I24)</f>
        <v>0</v>
      </c>
      <c r="T65" s="15"/>
      <c r="U65" s="15"/>
      <c r="V65" s="15"/>
    </row>
    <row r="66" spans="1:22">
      <c r="B66" s="3">
        <v>5</v>
      </c>
      <c r="C66" s="3">
        <f>STDEV(((L8/L25)*100),((O8/O25)*100),((R8/R25)*100))</f>
        <v>0.97377672984817154</v>
      </c>
      <c r="D66" s="3">
        <f>STDEV(((L9/L25)*100),((O9/O25)*100),((R9/R25)*100))</f>
        <v>0.97377672984817898</v>
      </c>
      <c r="E66" s="6">
        <f>STDEV(((L10/L25)*100),((O10/O25)*100),((R10/R25)*100))</f>
        <v>0</v>
      </c>
      <c r="F66" s="6">
        <f>STDEV(((L11/L25)*100),((O11/O25)*100),((R11/R25)*100))</f>
        <v>0</v>
      </c>
      <c r="G66" s="6">
        <f>STDEV(((L12/L25)*100),((O12/O25)*100),((R12/R25)*100))</f>
        <v>0</v>
      </c>
      <c r="H66" s="6">
        <f>STDEV(L13,O13,R13)</f>
        <v>0</v>
      </c>
      <c r="I66" s="6">
        <f>STDEV(L14,O14,R14)</f>
        <v>0</v>
      </c>
      <c r="J66" s="6">
        <f>STDEV(L15,O15,R15)</f>
        <v>0</v>
      </c>
      <c r="K66" s="6">
        <f>STDEV(L16,O16,R16)</f>
        <v>0</v>
      </c>
      <c r="L66" s="6">
        <f>STDEV(L17,O17,R17)</f>
        <v>0</v>
      </c>
      <c r="M66" s="6">
        <f>STDEV(L18,O18,R18)</f>
        <v>0</v>
      </c>
      <c r="N66" s="6">
        <f>STDEV(L19,O19,R19)</f>
        <v>0</v>
      </c>
      <c r="O66" s="6">
        <f>STDEV(L20,O20,R20)</f>
        <v>0</v>
      </c>
      <c r="P66" s="6">
        <f>STDEV(L21,O21,R21)</f>
        <v>0</v>
      </c>
      <c r="Q66" s="6">
        <f>STDEV(L22,O22,R22)</f>
        <v>0</v>
      </c>
      <c r="R66" s="6">
        <f>STDEV(L23,O23,R23)</f>
        <v>0</v>
      </c>
      <c r="S66" s="6">
        <f>STDEV(L24,O24,R24)</f>
        <v>0</v>
      </c>
      <c r="T66" s="15"/>
      <c r="U66" s="15"/>
      <c r="V66" s="15"/>
    </row>
    <row r="67" spans="1:22">
      <c r="B67" s="3">
        <v>15</v>
      </c>
      <c r="C67" s="3">
        <f>STDEV(((U8/U25)*100),((X8/X25)*100),((AA8/AA25)*100))</f>
        <v>0.2844529888204439</v>
      </c>
      <c r="D67" s="3">
        <f>STDEV(((U9/U25)*100),((X9/X25)*100),((AA9/AA25)*100))</f>
        <v>0.28445298882044401</v>
      </c>
      <c r="E67" s="6">
        <f>STDEV(((U10/U25)*100),((X10/X25)*100),((AA10/AA25)*100))</f>
        <v>0</v>
      </c>
      <c r="F67" s="6">
        <f>STDEV(((U11/U25)*100),((X11/X25)*100),((AA11/AA25)*100))</f>
        <v>0</v>
      </c>
      <c r="G67" s="6">
        <f>STDEV(((U12/U25)*100),((X12/X25)*100),((AA12/AA25)*100))</f>
        <v>0</v>
      </c>
      <c r="H67" s="6">
        <f>STDEV(U13,X13,AA13)</f>
        <v>0</v>
      </c>
      <c r="I67" s="6">
        <f>STDEV(U14,X14,AA14)</f>
        <v>0</v>
      </c>
      <c r="J67" s="6">
        <f>STDEV(U15,X15,AA15)</f>
        <v>0</v>
      </c>
      <c r="K67" s="6">
        <f>STDEV(U16,X16,AA16)</f>
        <v>0</v>
      </c>
      <c r="L67" s="6">
        <f>STDEV(U17,X17,AA17)</f>
        <v>0</v>
      </c>
      <c r="M67" s="6">
        <f>STDEV(U18,X18,AA18)</f>
        <v>0</v>
      </c>
      <c r="N67" s="6">
        <f>STDEV(U19,X19,AA19)</f>
        <v>0</v>
      </c>
      <c r="O67" s="6">
        <f>STDEV(U20,X20,AA20)</f>
        <v>0</v>
      </c>
      <c r="P67" s="6">
        <f>STDEV(U21,X21,AA21)</f>
        <v>0</v>
      </c>
      <c r="Q67" s="6">
        <f>STDEV(U22,X22,AA22)</f>
        <v>0</v>
      </c>
      <c r="R67" s="6">
        <f>STDEV(U23,X23,AA23)</f>
        <v>0</v>
      </c>
      <c r="S67" s="6">
        <f>STDEV(U24,X24,AA24)</f>
        <v>0</v>
      </c>
      <c r="T67" s="15"/>
      <c r="U67" s="15"/>
      <c r="V67" s="15"/>
    </row>
    <row r="68" spans="1:22">
      <c r="B68" s="3">
        <v>30</v>
      </c>
      <c r="C68" s="3">
        <f>STDEV(((AD8/AD25)*100),((AG8/AG25)*100),((AJ8/AJ25)*100))</f>
        <v>0.84508581797999283</v>
      </c>
      <c r="D68" s="3">
        <f>STDEV(((AD9/AD25)*100),((AG9/AG25)*100),((AJ9/AJ25)*100))</f>
        <v>0.8450858179799956</v>
      </c>
      <c r="E68" s="6">
        <f>STDEV(((AD10/AD25)*100),((AG10/AG25)*100),((AJ10/AJ25)*100))</f>
        <v>0</v>
      </c>
      <c r="F68" s="6">
        <f>STDEV(((AD11/AD25)*100),((AG11/AG25)*100),((AJ11/AJ25)*100))</f>
        <v>0</v>
      </c>
      <c r="G68" s="6">
        <f>STDEV(((AD12/AD25)*100),((AG12/AG25)*100),((AJ12/AJ25)*100))</f>
        <v>0</v>
      </c>
      <c r="H68" s="6">
        <f>STDEV(AD13,AG13,AJ13)</f>
        <v>0</v>
      </c>
      <c r="I68" s="6">
        <f>STDEV(AD14,AG14,AJ14)</f>
        <v>0</v>
      </c>
      <c r="J68" s="6">
        <f>STDEV(AD15,AG15,AJ15)</f>
        <v>0</v>
      </c>
      <c r="K68" s="6">
        <f>STDEV(AD16,AG16,AJ16)</f>
        <v>0</v>
      </c>
      <c r="L68" s="6">
        <f>STDEV(AD17,AG17,AJ17)</f>
        <v>0</v>
      </c>
      <c r="M68" s="6">
        <f>STDEV(AD18,AG18,AJ18)</f>
        <v>0</v>
      </c>
      <c r="N68" s="6">
        <f>STDEV(AD19,AG19,AJ19)</f>
        <v>0</v>
      </c>
      <c r="O68" s="6">
        <f>STDEV(AD20,AG20,AJ20)</f>
        <v>0</v>
      </c>
      <c r="P68" s="6">
        <f>STDEV(AD21,AG21,AJ21)</f>
        <v>0</v>
      </c>
      <c r="Q68" s="6">
        <f>STDEV(AD22,AG22,AJ22)</f>
        <v>0</v>
      </c>
      <c r="R68" s="6">
        <f>STDEV(AD23,AG23,AJ23)</f>
        <v>0</v>
      </c>
      <c r="S68" s="6">
        <f>STDEV(AD24,AG24,AJ24)</f>
        <v>0</v>
      </c>
      <c r="T68" s="15"/>
      <c r="U68" s="15"/>
      <c r="V68" s="15"/>
    </row>
    <row r="69" spans="1:22">
      <c r="B69" s="3">
        <v>60</v>
      </c>
      <c r="C69" s="3">
        <f>STDEV(((AM8/AM25)*100),((AP8/AP25)*100),((AS8/AS25)*100))</f>
        <v>1.4661092161377498</v>
      </c>
      <c r="D69" s="3">
        <f>STDEV(((AM9/AM25)*100),((AP9/AP25)*100),((AS9/AS25)*100))</f>
        <v>1.4661092161377409</v>
      </c>
      <c r="E69" s="6">
        <f>STDEV(((AM10/AM25)*100),((AP10/AP25)*100),((AS10/AS25)*100))</f>
        <v>0</v>
      </c>
      <c r="F69" s="6">
        <f>STDEV(((AM11/AM25)*100),((AP11/AP25)*100),((AS11/AS25)*100))</f>
        <v>0</v>
      </c>
      <c r="G69" s="6">
        <f>STDEV(((AM12/AM25)*100),((AP12/AP25)*100),((AS12/AS25)*100))</f>
        <v>0</v>
      </c>
      <c r="H69" s="6">
        <f>STDEV(AM13,AP13,AS13)</f>
        <v>0</v>
      </c>
      <c r="I69" s="6">
        <f>STDEV(AM14,AP14,AS14)</f>
        <v>0</v>
      </c>
      <c r="J69" s="6">
        <f>STDEV(AM15,AP15,AS15)</f>
        <v>0</v>
      </c>
      <c r="K69" s="6">
        <f>STDEV(AM16,AP16,AS16)</f>
        <v>0</v>
      </c>
      <c r="L69" s="6">
        <f>STDEV(AM17,AP17,AS17)</f>
        <v>0</v>
      </c>
      <c r="M69" s="6">
        <f>STDEV(AM18,AP18,AS18)</f>
        <v>0</v>
      </c>
      <c r="N69" s="6">
        <f>STDEV(AM19,AP19,AS19)</f>
        <v>0</v>
      </c>
      <c r="O69" s="6">
        <f>STDEV(AM20,AP20,AS20)</f>
        <v>0</v>
      </c>
      <c r="P69" s="6">
        <f>STDEV(AM21,AP21,AS21)</f>
        <v>0</v>
      </c>
      <c r="Q69" s="6">
        <f>STDEV(AM22,AP22,AS22)</f>
        <v>0</v>
      </c>
      <c r="R69" s="6">
        <f>STDEV(AM23,AP23,AS23)</f>
        <v>0</v>
      </c>
      <c r="S69" s="6">
        <f>STDEV(AM24,AP24,AS24)</f>
        <v>0</v>
      </c>
      <c r="T69" s="15"/>
      <c r="U69" s="15"/>
      <c r="V69" s="15"/>
    </row>
    <row r="70" spans="1:22">
      <c r="B70" s="3">
        <v>120</v>
      </c>
      <c r="C70" s="3">
        <f>STDEV(((AV8/AV25)*100),((AY8/AY25)*100),((BB8/BB25)*100))</f>
        <v>0.61658112505974993</v>
      </c>
      <c r="D70" s="3">
        <f>STDEV(((AV9/AV25)*100),((AY9/AY25)*100),((BB9/BB25)*100))</f>
        <v>0.61658112505975282</v>
      </c>
      <c r="E70" s="6">
        <f>STDEV(((AV10/AV25)*100),((AY10/AY25)*100),((BB10/BB25)*100))</f>
        <v>0</v>
      </c>
      <c r="F70" s="6">
        <f>STDEV(((AV11/AV25)*100),((AY11/AY25)*100),((BB11/BB25)*100))</f>
        <v>0</v>
      </c>
      <c r="G70" s="6">
        <f>STDEV(((AV12/AV25)*100),((AY12/AY25)*100),((BB12/BB25)*100))</f>
        <v>0</v>
      </c>
      <c r="H70" s="6">
        <f>STDEV(AV13,AY13,BB13)</f>
        <v>0</v>
      </c>
      <c r="I70" s="6">
        <f>STDEV(AV14,AY14,BB14)</f>
        <v>0</v>
      </c>
      <c r="J70" s="6">
        <f>STDEV(AV15,AY15,BB15)</f>
        <v>0</v>
      </c>
      <c r="K70" s="6">
        <f>STDEV(AV16,AY16,BB16)</f>
        <v>0</v>
      </c>
      <c r="L70" s="6">
        <f>STDEV(AV17,AY17,BB17)</f>
        <v>0</v>
      </c>
      <c r="M70" s="6">
        <f>STDEV(AV18,AY18,BB18)</f>
        <v>0</v>
      </c>
      <c r="N70" s="6">
        <f>STDEV(AV19,AY19,BB19)</f>
        <v>0</v>
      </c>
      <c r="O70" s="6">
        <f>STDEV(AV20,AY20,BB20)</f>
        <v>0</v>
      </c>
      <c r="P70" s="6">
        <f>STDEV(AV21,AY21,BB21)</f>
        <v>0</v>
      </c>
      <c r="Q70" s="6">
        <f>STDEV(AV22,AY22,BB22)</f>
        <v>0</v>
      </c>
      <c r="R70" s="6">
        <f>STDEV(AV23,AY23,BB23)</f>
        <v>0</v>
      </c>
      <c r="S70" s="6">
        <f>STDEV(AV24,AY24,BB24)</f>
        <v>0</v>
      </c>
      <c r="T70" s="15"/>
      <c r="U70" s="15"/>
      <c r="V70" s="15"/>
    </row>
    <row r="71" spans="1:22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3" t="s">
        <v>5</v>
      </c>
      <c r="B72" s="3" t="s">
        <v>8</v>
      </c>
      <c r="C72" s="15" t="s">
        <v>9</v>
      </c>
      <c r="D72" s="15" t="s">
        <v>10</v>
      </c>
      <c r="E72" s="15" t="s">
        <v>71</v>
      </c>
      <c r="F72" s="15" t="s">
        <v>72</v>
      </c>
    </row>
    <row r="73" spans="1:22">
      <c r="A73" s="3" t="s">
        <v>11</v>
      </c>
      <c r="B73" s="3">
        <f>(AVERAGE(L25,O25,R25)/AVERAGE(C25,F25,I25))</f>
        <v>0.99685961630566033</v>
      </c>
      <c r="C73" s="3">
        <f>(AVERAGE(U25,X25,AA25)/AVERAGE(C25,F25,I25))</f>
        <v>1.0951711381041969</v>
      </c>
      <c r="D73" s="3">
        <f>(AVERAGE(AD25,AG25,AJ25)/AVERAGE(C25,F25,I25))</f>
        <v>1.0403531547538969</v>
      </c>
      <c r="E73" s="21">
        <f>AVERAGE(AM25,AP25,AS25)/AVERAGE(C25,F25,I25)</f>
        <v>0.78305380866467222</v>
      </c>
      <c r="F73" s="3">
        <f>(AVERAGE(AV25,AY25,BB25)/AVERAGE(C25,F25,I25))</f>
        <v>0.76059374566778315</v>
      </c>
    </row>
    <row r="74" spans="1:22">
      <c r="A74" s="3" t="s">
        <v>4</v>
      </c>
      <c r="B74" s="3">
        <f>STDEV((L25/C25),(O25/F25),(R25/I25))</f>
        <v>0.2209110236946242</v>
      </c>
      <c r="C74" s="3">
        <f>STDEV((U25/C25),(X25/F25),(AA25/I25))</f>
        <v>2.2753026277299648E-2</v>
      </c>
      <c r="D74" s="3">
        <f>STDEV((AD25/C25),(AG25/F25),(AJ25/I25))</f>
        <v>0.10023143549550713</v>
      </c>
      <c r="E74" s="3">
        <f>STDEV((AM25/C25),(AP25/F25),(AS25/I25))</f>
        <v>0.12498324491165438</v>
      </c>
      <c r="F74" s="3">
        <f>STDEV((AV25/C25),(AY25/F25),(BB25/I25))</f>
        <v>9.2665556674245794E-2</v>
      </c>
    </row>
    <row r="76" spans="1:22">
      <c r="A76" s="1" t="s">
        <v>69</v>
      </c>
    </row>
    <row r="77" spans="1:22">
      <c r="A77" s="3" t="s">
        <v>3</v>
      </c>
    </row>
    <row r="78" spans="1:22">
      <c r="B78" s="3" t="s">
        <v>1</v>
      </c>
      <c r="C78" s="13" t="s">
        <v>75</v>
      </c>
      <c r="D78" s="14" t="s">
        <v>76</v>
      </c>
      <c r="E78" s="14" t="s">
        <v>77</v>
      </c>
      <c r="F78" s="14" t="s">
        <v>78</v>
      </c>
      <c r="G78" s="14" t="s">
        <v>79</v>
      </c>
      <c r="H78" s="13" t="s">
        <v>80</v>
      </c>
      <c r="I78" s="13" t="s">
        <v>81</v>
      </c>
      <c r="J78" s="13" t="s">
        <v>82</v>
      </c>
      <c r="K78" s="13" t="s">
        <v>83</v>
      </c>
      <c r="L78" s="13" t="s">
        <v>84</v>
      </c>
      <c r="M78" s="13" t="s">
        <v>85</v>
      </c>
      <c r="N78" s="13" t="s">
        <v>86</v>
      </c>
      <c r="O78" s="13" t="s">
        <v>87</v>
      </c>
      <c r="P78" s="13" t="s">
        <v>88</v>
      </c>
      <c r="Q78" s="13" t="s">
        <v>89</v>
      </c>
      <c r="R78" s="13" t="s">
        <v>90</v>
      </c>
      <c r="S78" s="13" t="s">
        <v>91</v>
      </c>
      <c r="T78" s="13"/>
      <c r="V78" s="3" t="s">
        <v>73</v>
      </c>
    </row>
    <row r="79" spans="1:22">
      <c r="B79" s="3">
        <v>0</v>
      </c>
      <c r="C79" s="16">
        <f>(AVERAGE(D8,G8,J8)/AVERAGE(D25,G25,J25))*100</f>
        <v>96.393352840822729</v>
      </c>
      <c r="D79" s="16">
        <f>(AVERAGE(D9,G9,J9)/AVERAGE(D25,G25,J25))*100</f>
        <v>3.6066471591772613</v>
      </c>
      <c r="E79" s="16">
        <f>(AVERAGE(D10,G10,J10)/AVERAGE(D25,G25,J25))*100</f>
        <v>0</v>
      </c>
      <c r="F79" s="16">
        <f>(AVERAGE(D11,G11,J11)/AVERAGE(D25,G25,J25))*100</f>
        <v>0</v>
      </c>
      <c r="G79" s="16">
        <f>(AVERAGE(D12,G12,J12)/AVERAGE(D25,G25,J25))*100</f>
        <v>0</v>
      </c>
      <c r="H79" s="16">
        <f>AVERAGE(D13,G13,J13)</f>
        <v>0</v>
      </c>
      <c r="I79" s="16">
        <f>AVERAGE(D14,G14,J14)</f>
        <v>0</v>
      </c>
      <c r="J79" s="16">
        <f>AVERAGE(D15,G15,J15)</f>
        <v>0</v>
      </c>
      <c r="K79" s="16">
        <f>AVERAGE(D16,G16,J16)</f>
        <v>0</v>
      </c>
      <c r="L79" s="16">
        <f>AVERAGE(D17,G17,J17)</f>
        <v>0</v>
      </c>
      <c r="M79" s="16">
        <f>AVERAGE(D18,G18,J18)</f>
        <v>0</v>
      </c>
      <c r="N79" s="16">
        <f>AVERAGE(D19,G19,J19)</f>
        <v>0</v>
      </c>
      <c r="O79" s="16">
        <f>AVERAGE(D20,G20,J20)</f>
        <v>0</v>
      </c>
      <c r="P79" s="16">
        <f>AVERAGE(D21,G21,J21)</f>
        <v>0</v>
      </c>
      <c r="Q79" s="16">
        <f>AVERAGE(D22,G22,J22)</f>
        <v>0</v>
      </c>
      <c r="R79" s="16">
        <f>AVERAGE(D23,G23,J23)</f>
        <v>0</v>
      </c>
      <c r="S79" s="16">
        <f>AVERAGE(D24,G24,J24)</f>
        <v>0</v>
      </c>
      <c r="T79" s="16"/>
      <c r="U79" s="16"/>
      <c r="V79" s="16">
        <f>SUM(D79:T79)</f>
        <v>3.6066471591772613</v>
      </c>
    </row>
    <row r="80" spans="1:22">
      <c r="B80" s="3">
        <v>5</v>
      </c>
      <c r="C80" s="16">
        <f>(AVERAGE(M8,P8,S8)/AVERAGE(M25,P25,S25))*100</f>
        <v>96.265782247737349</v>
      </c>
      <c r="D80" s="16">
        <f>(AVERAGE(M9,P9,S9)/AVERAGE(M25,P25,S25))*100</f>
        <v>3.7342177522626647</v>
      </c>
      <c r="E80" s="16">
        <f>(AVERAGE(M10,P10,S10)/AVERAGE(M25,P25,S25))*100</f>
        <v>0</v>
      </c>
      <c r="F80" s="16">
        <f>(AVERAGE(M11,P11,S11)/AVERAGE(M25,P25,S25))*100</f>
        <v>0</v>
      </c>
      <c r="G80" s="16">
        <f>(AVERAGE(M12,P12,S12)/AVERAGE(M25,P25,S25))*100</f>
        <v>0</v>
      </c>
      <c r="H80" s="16">
        <f>AVERAGE(M13,P13,S13)</f>
        <v>0</v>
      </c>
      <c r="I80" s="16">
        <f>AVERAGE(M14,P14,S14)</f>
        <v>0</v>
      </c>
      <c r="J80" s="16">
        <f>AVERAGE(M15,P15,S15)</f>
        <v>0</v>
      </c>
      <c r="K80" s="16">
        <f>AVERAGE(M16,P16,S16)</f>
        <v>0</v>
      </c>
      <c r="L80" s="16">
        <f>AVERAGE(M17,P17,S17)</f>
        <v>0</v>
      </c>
      <c r="M80" s="16">
        <f>AVERAGE(M18,P18,S18)</f>
        <v>0</v>
      </c>
      <c r="N80" s="16">
        <f>AVERAGE(M19,P19,S19)</f>
        <v>0</v>
      </c>
      <c r="O80" s="16">
        <f>AVERAGE(M20,P20,S20)</f>
        <v>0</v>
      </c>
      <c r="P80" s="16">
        <f>AVERAGE(M21,P21,S21)</f>
        <v>0</v>
      </c>
      <c r="Q80" s="16">
        <f>AVERAGE(M22,P22,S22)</f>
        <v>0</v>
      </c>
      <c r="R80" s="16">
        <f>AVERAGE(M23,P23,S23)</f>
        <v>0</v>
      </c>
      <c r="S80" s="16">
        <f>AVERAGE(M24,P24,S24)</f>
        <v>0</v>
      </c>
      <c r="T80" s="16"/>
      <c r="U80" s="16"/>
      <c r="V80" s="16">
        <f t="shared" ref="V80:V84" si="3">SUM(D80:T80)</f>
        <v>3.7342177522626647</v>
      </c>
    </row>
    <row r="81" spans="1:22">
      <c r="B81" s="3">
        <v>15</v>
      </c>
      <c r="C81" s="16">
        <f>(AVERAGE(V8,Y8,AB8)/AVERAGE(V25,Y25,AB25))*100</f>
        <v>96.857110329383332</v>
      </c>
      <c r="D81" s="16">
        <f>(AVERAGE(V9,Y9,AB9)/AVERAGE(V25,Y25,AB25))*100</f>
        <v>3.1428896706166656</v>
      </c>
      <c r="E81" s="16">
        <f>(AVERAGE(V10,Y10,AB10)/AVERAGE(V25,Y25,AB25))*100</f>
        <v>0</v>
      </c>
      <c r="F81" s="16">
        <f>(AVERAGE(V11,Y11,AB11)/AVERAGE(V25,Y25,AB25))*100</f>
        <v>0</v>
      </c>
      <c r="G81" s="16">
        <f>(AVERAGE(V12,Y12,AB12)/AVERAGE(V25,Y25,AB25))*100</f>
        <v>0</v>
      </c>
      <c r="H81" s="16">
        <f>AVERAGE(V13,Y13,AB13)</f>
        <v>0</v>
      </c>
      <c r="I81" s="16">
        <f>AVERAGE(V14,Y14,AB14)</f>
        <v>0</v>
      </c>
      <c r="J81" s="16">
        <f>AVERAGE(V15,Y15,AB15)</f>
        <v>0</v>
      </c>
      <c r="K81" s="16">
        <f>AVERAGE(V16,Y16,AB16)</f>
        <v>0</v>
      </c>
      <c r="L81" s="16">
        <f>AVERAGE(V17,Y17,AB17)</f>
        <v>0</v>
      </c>
      <c r="M81" s="16">
        <f>AVERAGE(V18,Y18,AB18)</f>
        <v>0</v>
      </c>
      <c r="N81" s="16">
        <f>AVERAGE(V19,Y19,AB19)</f>
        <v>0</v>
      </c>
      <c r="O81" s="16">
        <f>AVERAGE(V20,Y20,AB20)</f>
        <v>0</v>
      </c>
      <c r="P81" s="16">
        <f>AVERAGE(V21,Y21,AB21)</f>
        <v>0</v>
      </c>
      <c r="Q81" s="16">
        <f>AVERAGE(V22,Y22,AB22)</f>
        <v>0</v>
      </c>
      <c r="R81" s="16">
        <f>AVERAGE(V23,Y23,AB23)</f>
        <v>0</v>
      </c>
      <c r="S81" s="16">
        <f>AVERAGE(V24,Y24,AB24)</f>
        <v>0</v>
      </c>
      <c r="T81" s="16"/>
      <c r="U81" s="16"/>
      <c r="V81" s="16">
        <f t="shared" si="3"/>
        <v>3.1428896706166656</v>
      </c>
    </row>
    <row r="82" spans="1:22">
      <c r="B82" s="3">
        <v>30</v>
      </c>
      <c r="C82" s="16">
        <f>(AVERAGE(AE8,AH8,AK8)/AVERAGE(AE25,AH25,AK25))*100</f>
        <v>95.711334892397488</v>
      </c>
      <c r="D82" s="16">
        <f>(AVERAGE(AE9,AH9,AK9)/AVERAGE(AE25,AH25,AK25))*100</f>
        <v>4.2886651076024958</v>
      </c>
      <c r="E82" s="16">
        <f>(AVERAGE(AE10,AH10,AK10)/AVERAGE(AE25,AH25,AK25))*100</f>
        <v>0</v>
      </c>
      <c r="F82" s="16">
        <f>(AVERAGE(AE11,AH11,AK11)/AVERAGE(AE25,AH25,AK25))*100</f>
        <v>0</v>
      </c>
      <c r="G82" s="16">
        <f>(AVERAGE(AE12,AH12,AK12)/AVERAGE(AE25,AH25,AK25))*100</f>
        <v>0</v>
      </c>
      <c r="H82" s="16">
        <f>AVERAGE(AE13,AH13,AK13)</f>
        <v>0</v>
      </c>
      <c r="I82" s="16">
        <f>AVERAGE(AE14,AH14,AK14)</f>
        <v>0</v>
      </c>
      <c r="J82" s="16">
        <f>AVERAGE(AE15,AH15,AK15)</f>
        <v>0</v>
      </c>
      <c r="K82" s="16">
        <f>AVERAGE(AE16,AH16,AK16)</f>
        <v>0</v>
      </c>
      <c r="L82" s="16">
        <f>AVERAGE(AE17,AH17,AK17)</f>
        <v>0</v>
      </c>
      <c r="M82" s="16">
        <f>AVERAGE(AE18,AH18,AK18)</f>
        <v>0</v>
      </c>
      <c r="N82" s="16">
        <f>AVERAGE(AE19,AH19,AK19)</f>
        <v>0</v>
      </c>
      <c r="O82" s="16">
        <f>AVERAGE(AE20,AH20,AK20)</f>
        <v>0</v>
      </c>
      <c r="P82" s="16">
        <f>AVERAGE(AE21,AH21,AK21)</f>
        <v>0</v>
      </c>
      <c r="Q82" s="16">
        <f>AVERAGE(AE22,AH22,AK22)</f>
        <v>0</v>
      </c>
      <c r="R82" s="16">
        <f>AVERAGE(AE23,AH23,AK23)</f>
        <v>0</v>
      </c>
      <c r="S82" s="16">
        <f>AVERAGE(AE24,AH24,AK24)</f>
        <v>0</v>
      </c>
      <c r="T82" s="16"/>
      <c r="U82" s="16"/>
      <c r="V82" s="16">
        <f t="shared" si="3"/>
        <v>4.2886651076024958</v>
      </c>
    </row>
    <row r="83" spans="1:22">
      <c r="B83" s="3">
        <v>60</v>
      </c>
      <c r="C83" s="16">
        <f>(AVERAGE(AN8,AQ8,AT8)/AVERAGE(AN25,AQ25,AT25))*100</f>
        <v>96.967463636281494</v>
      </c>
      <c r="D83" s="16">
        <f>(AVERAGE(AN9,AQ9,AT9)/AVERAGE(AN25,AQ25,AT25))*100</f>
        <v>3.0325363637185068</v>
      </c>
      <c r="E83" s="16">
        <f>(AVERAGE(AN10,AQ10,AT10)/AVERAGE(AN25,AQ25,AT25))*100</f>
        <v>0</v>
      </c>
      <c r="F83" s="16">
        <f>(AVERAGE(AN11,AQ11,AT11)/AVERAGE(AN25,AQ25,AT25))*100</f>
        <v>0</v>
      </c>
      <c r="G83" s="16">
        <f>(AVERAGE(AN12,AQ12,AT12)/AVERAGE(AN25,AQ25,AT25))*100</f>
        <v>0</v>
      </c>
      <c r="H83" s="16">
        <f>AVERAGE(AN13,AQ13,AT13)</f>
        <v>0</v>
      </c>
      <c r="I83" s="16">
        <f>AVERAGE(AN14,AQ14,AT14)</f>
        <v>0</v>
      </c>
      <c r="J83" s="16">
        <f>AVERAGE(AN15,AQ15,AT15)</f>
        <v>0</v>
      </c>
      <c r="K83" s="16">
        <f>AVERAGE(AN16,AQ16,AT16)</f>
        <v>0</v>
      </c>
      <c r="L83" s="16">
        <f>AVERAGE(AN17,AQ17,AT17)</f>
        <v>0</v>
      </c>
      <c r="M83" s="16">
        <f>AVERAGE(AN18,AQ18,AT18)</f>
        <v>0</v>
      </c>
      <c r="N83" s="16">
        <f>AVERAGE(AN19,AQ19,AT19)</f>
        <v>0</v>
      </c>
      <c r="O83" s="16">
        <f>AVERAGE(AN20,AQ20,AT20)</f>
        <v>0</v>
      </c>
      <c r="P83" s="16">
        <f>AVERAGE(AN21,AQ21,AT21)</f>
        <v>0</v>
      </c>
      <c r="Q83" s="16">
        <f>AVERAGE(AN22,AQ22,AT22)</f>
        <v>0</v>
      </c>
      <c r="R83" s="16">
        <f>AVERAGE(AN23,AQ23,AT23)</f>
        <v>0</v>
      </c>
      <c r="S83" s="16">
        <f>AVERAGE(AN24,AQ24,AT24)</f>
        <v>0</v>
      </c>
      <c r="T83" s="16"/>
      <c r="U83" s="16"/>
      <c r="V83" s="16">
        <f t="shared" si="3"/>
        <v>3.0325363637185068</v>
      </c>
    </row>
    <row r="84" spans="1:22">
      <c r="B84" s="3">
        <v>120</v>
      </c>
      <c r="C84" s="3">
        <f>(AVERAGE(AW8,AZ8,BC8)/AVERAGE(AW25,AZ25,BC25))*100</f>
        <v>97.060562720614215</v>
      </c>
      <c r="D84" s="3">
        <f>(AVERAGE(AW9,AZ9,BC9)/AVERAGE(AW25,AZ25,BC25))*100</f>
        <v>2.9394372793857779</v>
      </c>
      <c r="E84" s="3">
        <f>(AVERAGE(AW10,AZ10,BC10)/AVERAGE(AW25,AZ25,BC25))*100</f>
        <v>0</v>
      </c>
      <c r="F84" s="3">
        <f>(AVERAGE(AW11,AZ11,BC11)/AVERAGE(AW25,AZ25,BC25))*100</f>
        <v>0</v>
      </c>
      <c r="G84" s="3">
        <f>(AVERAGE(AW12,AZ12,BC12)/AVERAGE(AW25,AZ25,BC25))*100</f>
        <v>0</v>
      </c>
      <c r="H84" s="3">
        <f>AVERAGE(AW13,AZ13,BC13)</f>
        <v>0</v>
      </c>
      <c r="I84" s="3">
        <f>AVERAGE(AW14,AZ14,BC14)</f>
        <v>0</v>
      </c>
      <c r="J84" s="3">
        <f>AVERAGE(AW15,AZ15,BC15)</f>
        <v>0</v>
      </c>
      <c r="K84" s="3">
        <f>AVERAGE(AW16,AZ16,BC16)</f>
        <v>0</v>
      </c>
      <c r="L84" s="3">
        <f>AVERAGE(AW17,AZ17,BC17)</f>
        <v>0</v>
      </c>
      <c r="M84" s="3">
        <f>AVERAGE(AW18,AZ18,BC18)</f>
        <v>0</v>
      </c>
      <c r="N84" s="3">
        <f>AVERAGE(AW19,AZ19,BC19)</f>
        <v>0</v>
      </c>
      <c r="O84" s="3">
        <f>AVERAGE(AW20,AZ20,BC20)</f>
        <v>0</v>
      </c>
      <c r="P84" s="3">
        <f>AVERAGE(AW21,AZ21,BC21)</f>
        <v>0</v>
      </c>
      <c r="Q84" s="3">
        <f>AVERAGE(AW22,AZ22,BC22)</f>
        <v>0</v>
      </c>
      <c r="R84" s="3">
        <f>AVERAGE(AW23,AZ23,BC23)</f>
        <v>0</v>
      </c>
      <c r="S84" s="3">
        <f>AVERAGE(AW24,AZ24,BC24)</f>
        <v>0</v>
      </c>
      <c r="V84" s="16">
        <f t="shared" si="3"/>
        <v>2.9394372793857779</v>
      </c>
    </row>
    <row r="85" spans="1:22">
      <c r="A85" s="3" t="s">
        <v>4</v>
      </c>
    </row>
    <row r="86" spans="1:22">
      <c r="B86" s="3" t="s">
        <v>1</v>
      </c>
      <c r="C86" s="13" t="s">
        <v>75</v>
      </c>
      <c r="D86" s="14" t="s">
        <v>76</v>
      </c>
      <c r="E86" s="14" t="s">
        <v>77</v>
      </c>
      <c r="F86" s="14" t="s">
        <v>78</v>
      </c>
      <c r="G86" s="14" t="s">
        <v>79</v>
      </c>
      <c r="H86" s="13" t="s">
        <v>80</v>
      </c>
      <c r="I86" s="13" t="s">
        <v>81</v>
      </c>
      <c r="J86" s="13" t="s">
        <v>82</v>
      </c>
      <c r="K86" s="13" t="s">
        <v>83</v>
      </c>
      <c r="L86" s="13" t="s">
        <v>84</v>
      </c>
      <c r="M86" s="13" t="s">
        <v>85</v>
      </c>
      <c r="N86" s="13" t="s">
        <v>86</v>
      </c>
      <c r="O86" s="13" t="s">
        <v>87</v>
      </c>
      <c r="P86" s="13" t="s">
        <v>88</v>
      </c>
      <c r="Q86" s="13" t="s">
        <v>89</v>
      </c>
      <c r="R86" s="13" t="s">
        <v>90</v>
      </c>
      <c r="S86" s="13" t="s">
        <v>91</v>
      </c>
      <c r="T86" s="13"/>
      <c r="U86" s="15"/>
      <c r="V86" s="15"/>
    </row>
    <row r="87" spans="1:22">
      <c r="B87" s="3">
        <v>0</v>
      </c>
      <c r="C87" s="3">
        <f>STDEV(((D8/D25)*100),((G8/G25)*100),((J8/J25)*100))</f>
        <v>0.87301079267157367</v>
      </c>
      <c r="D87" s="3">
        <f>STDEV(((D9/D25)*100),((G9/G25)*100),((J9/J25)*100))</f>
        <v>0.87301079267157766</v>
      </c>
      <c r="E87" s="3">
        <f>STDEV(((D10/D25)*100),((G10/G25)*100),((J10/J25)*100))</f>
        <v>0</v>
      </c>
      <c r="F87" s="3">
        <f>STDEV(((D11/D25)*100),((G11/G25)*100),((J11/J25)*100))</f>
        <v>0</v>
      </c>
      <c r="G87" s="3">
        <f>STDEV(((D12/D25)*100),((G12/G25)*100),((J12/J25)*100))</f>
        <v>0</v>
      </c>
      <c r="H87" s="3">
        <f>STDEV(D13,G13,J13)</f>
        <v>0</v>
      </c>
      <c r="I87" s="3">
        <f>STDEV(D14,G14,J14)</f>
        <v>0</v>
      </c>
      <c r="J87" s="3">
        <f>STDEV(D15,G15,J15)</f>
        <v>0</v>
      </c>
      <c r="K87" s="3">
        <f>STDEV(D16,G16,J16)</f>
        <v>0</v>
      </c>
      <c r="L87" s="3">
        <f>STDEV(D17,G17,J17)</f>
        <v>0</v>
      </c>
      <c r="M87" s="3">
        <f>STDEV(D18,G18,J18)</f>
        <v>0</v>
      </c>
      <c r="N87" s="3">
        <f>STDEV(D19,G19,J19)</f>
        <v>0</v>
      </c>
      <c r="O87" s="3">
        <f>STDEV(D20,G20,J20)</f>
        <v>0</v>
      </c>
      <c r="P87" s="3">
        <f>STDEV(D21,G21,J21)</f>
        <v>0</v>
      </c>
      <c r="Q87" s="3">
        <f>STDEV(D22,G22,J22)</f>
        <v>0</v>
      </c>
      <c r="R87" s="3">
        <f>STDEV(D23,G23,J23)</f>
        <v>0</v>
      </c>
      <c r="S87" s="3">
        <f>STDEV(D24,G24,J24)</f>
        <v>0</v>
      </c>
      <c r="T87" s="15"/>
      <c r="U87" s="15"/>
      <c r="V87" s="15"/>
    </row>
    <row r="88" spans="1:22">
      <c r="B88" s="3">
        <v>5</v>
      </c>
      <c r="C88" s="3">
        <f>STDEV(((M8/M25)*100),((P8/P25)*100),((S8/S25)*100))</f>
        <v>2.2221256061889663</v>
      </c>
      <c r="D88" s="3">
        <f>STDEV(((M9/M25)*100),((P9/P25)*100),((S9/S25)*100))</f>
        <v>2.2221256061889552</v>
      </c>
      <c r="E88" s="3">
        <f>STDEV(((M10/M25)*100),((P10/P25)*100),((S10/S25)*100))</f>
        <v>0</v>
      </c>
      <c r="F88" s="3">
        <f>STDEV(((M11/M25)*100),((P11/P25)*100),((S11/S25)*100))</f>
        <v>0</v>
      </c>
      <c r="G88" s="3">
        <f>STDEV(((M12/M25)*100),((P12/P25)*100),((S12/S25)*100))</f>
        <v>0</v>
      </c>
      <c r="H88" s="3">
        <f>STDEV(M13,P13,S13)</f>
        <v>0</v>
      </c>
      <c r="I88" s="3">
        <f>STDEV(M14,P14,S14)</f>
        <v>0</v>
      </c>
      <c r="J88" s="3">
        <f>STDEV(M15,P15,S15)</f>
        <v>0</v>
      </c>
      <c r="K88" s="3">
        <f>STDEV(M16,P16,S16)</f>
        <v>0</v>
      </c>
      <c r="L88" s="3">
        <f>STDEV(M17,P17,S17)</f>
        <v>0</v>
      </c>
      <c r="M88" s="3">
        <f>STDEV(M18,P18,S18)</f>
        <v>0</v>
      </c>
      <c r="N88" s="3">
        <f>STDEV(M19,P19,S19)</f>
        <v>0</v>
      </c>
      <c r="O88" s="3">
        <f>STDEV(M20,P20,S20)</f>
        <v>0</v>
      </c>
      <c r="P88" s="3">
        <f>STDEV(M21,P21,S21)</f>
        <v>0</v>
      </c>
      <c r="Q88" s="3">
        <f>STDEV(M22,P22,S22)</f>
        <v>0</v>
      </c>
      <c r="R88" s="3">
        <f>STDEV(M23,P23,S23)</f>
        <v>0</v>
      </c>
      <c r="S88" s="3">
        <f>STDEV(M24,P24,S24)</f>
        <v>0</v>
      </c>
      <c r="T88" s="15"/>
      <c r="U88" s="15"/>
      <c r="V88" s="15"/>
    </row>
    <row r="89" spans="1:22">
      <c r="B89" s="3">
        <v>15</v>
      </c>
      <c r="C89" s="3">
        <f>STDEV(((V8/V25)*100),((Y8/Y25)*100),((AB8/AB25)*100))</f>
        <v>0.33639601056242069</v>
      </c>
      <c r="D89" s="3">
        <f>STDEV(((V9/V25)*100),((Y9/Y25)*100),((AB9/AB25)*100))</f>
        <v>0.33639601056242446</v>
      </c>
      <c r="E89" s="3">
        <f>STDEV(((V10/V25)*100),((Y10/Y25)*100),((AB10/AB25)*100))</f>
        <v>0</v>
      </c>
      <c r="F89" s="3">
        <f>STDEV(((V11/V25)*100),((Y11/Y25)*100),((AB11/AB25)*100))</f>
        <v>0</v>
      </c>
      <c r="G89" s="3">
        <f>STDEV(((V12/V25)*100),((Y12/Y25)*100),((AB12/AB25)*100))</f>
        <v>0</v>
      </c>
      <c r="H89" s="3">
        <f>STDEV(V13,Y13,AB13)</f>
        <v>0</v>
      </c>
      <c r="I89" s="3">
        <f>STDEV(V14,Y14,AB14)</f>
        <v>0</v>
      </c>
      <c r="J89" s="3">
        <f>STDEV(V15,Y15,AB15)</f>
        <v>0</v>
      </c>
      <c r="K89" s="3">
        <f>STDEV(V16,Y16,AB16)</f>
        <v>0</v>
      </c>
      <c r="L89" s="3">
        <f>STDEV(V17,Y17,AB17)</f>
        <v>0</v>
      </c>
      <c r="M89" s="3">
        <f>STDEV(V18,Y18,AB18)</f>
        <v>0</v>
      </c>
      <c r="N89" s="3">
        <f>STDEV(V19,Y19,AB19)</f>
        <v>0</v>
      </c>
      <c r="O89" s="3">
        <f>STDEV(V20,Y20,AB20)</f>
        <v>0</v>
      </c>
      <c r="P89" s="3">
        <f>STDEV(V21,Y21,AB21)</f>
        <v>0</v>
      </c>
      <c r="Q89" s="3">
        <f>STDEV(V22,Y22,AB22)</f>
        <v>0</v>
      </c>
      <c r="R89" s="3">
        <f>STDEV(V23,Y23,AB23)</f>
        <v>0</v>
      </c>
      <c r="S89" s="3">
        <f>STDEV(V24,Y24,AB24)</f>
        <v>0</v>
      </c>
      <c r="T89" s="15"/>
      <c r="U89" s="15"/>
      <c r="V89" s="15"/>
    </row>
    <row r="90" spans="1:22">
      <c r="B90" s="3">
        <v>30</v>
      </c>
      <c r="C90" s="3">
        <f>STDEV(((AE8/AE25)*100),((AH8/AH25)*100),((AK8/AK25)*100))</f>
        <v>0.54242308766654512</v>
      </c>
      <c r="D90" s="3">
        <f>STDEV(((AE9/AE25)*100),((AH9/AH25)*100),((AK9/AK25)*100))</f>
        <v>0.54242308766654523</v>
      </c>
      <c r="E90" s="3">
        <f>STDEV(((AE10/AE25)*100),((AH10/AH25)*100),((AK10/AK25)*100))</f>
        <v>0</v>
      </c>
      <c r="F90" s="3">
        <f>STDEV(((AE11/AE25)*100),((AH11/AH25)*100),((AK11/AK25)*100))</f>
        <v>0</v>
      </c>
      <c r="G90" s="3">
        <f>STDEV(((AE12/AE25)*100),((AH12/AH25)*100),((AK12/AK25)*100))</f>
        <v>0</v>
      </c>
      <c r="H90" s="3">
        <f>STDEV(AE13,AH13,AK13)</f>
        <v>0</v>
      </c>
      <c r="I90" s="3">
        <f>STDEV(AE14,AH14,AK14)</f>
        <v>0</v>
      </c>
      <c r="J90" s="3">
        <f>STDEV(AE15,AH15,AK15)</f>
        <v>0</v>
      </c>
      <c r="K90" s="3">
        <f>STDEV(AE16,AH16,AK16)</f>
        <v>0</v>
      </c>
      <c r="L90" s="3">
        <f>STDEV(AE17,AH17,AK17)</f>
        <v>0</v>
      </c>
      <c r="M90" s="3">
        <f>STDEV(AE18,AH18,AK18)</f>
        <v>0</v>
      </c>
      <c r="N90" s="3">
        <f>STDEV(AE19,AH19,AK19)</f>
        <v>0</v>
      </c>
      <c r="O90" s="3">
        <f>STDEV(AE20,AH20,AK20)</f>
        <v>0</v>
      </c>
      <c r="P90" s="3">
        <f>STDEV(AE21,AH21,AK21)</f>
        <v>0</v>
      </c>
      <c r="Q90" s="3">
        <f>STDEV(AE22,AH22,AK22)</f>
        <v>0</v>
      </c>
      <c r="R90" s="3">
        <f>STDEV(AE23,AH23,AK23)</f>
        <v>0</v>
      </c>
      <c r="S90" s="3">
        <f>STDEV(AE24,AH24,AK24)</f>
        <v>0</v>
      </c>
      <c r="T90" s="15"/>
      <c r="U90" s="15"/>
      <c r="V90" s="15"/>
    </row>
    <row r="91" spans="1:22">
      <c r="B91" s="3">
        <v>60</v>
      </c>
      <c r="C91" s="3">
        <f>STDEV(((AN8/AN25)*100),((AQ8/AQ25)*100),((AT8/AT25)*100))</f>
        <v>0.34250677286894049</v>
      </c>
      <c r="D91" s="3">
        <f>STDEV(((AN9/AN25)*100),((AQ9/AQ25)*100),((AT9/AT25)*100))</f>
        <v>0.34250677286894765</v>
      </c>
      <c r="E91" s="3">
        <f>STDEV(((AN10/AN25)*100),((AQ10/AQ25)*100),((AT10/AT25)*100))</f>
        <v>0</v>
      </c>
      <c r="F91" s="3">
        <f>STDEV(((AN11/AN25)*100),((AQ11/AQ25)*100),((AT11/AT25)*100))</f>
        <v>0</v>
      </c>
      <c r="G91" s="3">
        <f>STDEV(((AN12/AN25)*100),((AQ12/AQ25)*100),((AT12/AT25)*100))</f>
        <v>0</v>
      </c>
      <c r="H91" s="3">
        <f>STDEV(AN13,AQ13,AT13)</f>
        <v>0</v>
      </c>
      <c r="I91" s="3">
        <f>STDEV(AN14,AQ14,AT14)</f>
        <v>0</v>
      </c>
      <c r="J91" s="3">
        <f>STDEV(AN15,AQ15,AT15)</f>
        <v>0</v>
      </c>
      <c r="K91" s="3">
        <f>STDEV(AN16,AQ16,AT16)</f>
        <v>0</v>
      </c>
      <c r="L91" s="3">
        <f>STDEV(AN17,AQ17,AT17)</f>
        <v>0</v>
      </c>
      <c r="M91" s="3">
        <f>STDEV(AN18,AQ18,AT18)</f>
        <v>0</v>
      </c>
      <c r="N91" s="3">
        <f>STDEV(AN19,AQ19,AT19)</f>
        <v>0</v>
      </c>
      <c r="O91" s="3">
        <f>STDEV(AN20,AQ20,AT20)</f>
        <v>0</v>
      </c>
      <c r="P91" s="3">
        <f>STDEV(AN21,AQ21,AT21)</f>
        <v>0</v>
      </c>
      <c r="Q91" s="3">
        <f>STDEV(AN22,AQ22,AT22)</f>
        <v>0</v>
      </c>
      <c r="R91" s="3">
        <f>STDEV(AN23,AQ23,AT23)</f>
        <v>0</v>
      </c>
      <c r="S91" s="3">
        <f>STDEV(AN24,AQ24,AT24)</f>
        <v>0</v>
      </c>
      <c r="T91" s="15"/>
      <c r="U91" s="15"/>
      <c r="V91" s="15"/>
    </row>
    <row r="92" spans="1:22">
      <c r="B92" s="3">
        <v>120</v>
      </c>
      <c r="C92" s="3">
        <f>STDEV(((AW8/AW25)*100),((AZ8/AZ25)*100),((BC8/BC25)*100))</f>
        <v>0.40783144026554741</v>
      </c>
      <c r="D92" s="3">
        <f>STDEV(((AW9/AW25)*100),((AZ9/AZ25)*100),((BC9/BC25)*100))</f>
        <v>0.40783144026554086</v>
      </c>
      <c r="E92" s="3">
        <f>STDEV(((AW10/AW25)*100),((AZ10/AZ25)*100),((BC10/BC25)*100))</f>
        <v>0</v>
      </c>
      <c r="F92" s="3">
        <f>STDEV(((AW11/AW25)*100),((AZ11/AZ25)*100),((BC11/BC25)*100))</f>
        <v>0</v>
      </c>
      <c r="G92" s="3">
        <f>STDEV(((AW12/AW25)*100),((AZ12/AZ25)*100),((BC12/BC25)*100))</f>
        <v>0</v>
      </c>
      <c r="H92" s="3">
        <f>STDEV(AW13,AZ13,BC13)</f>
        <v>0</v>
      </c>
      <c r="I92" s="3">
        <f>STDEV(AW14,AZ14,BC14)</f>
        <v>0</v>
      </c>
      <c r="J92" s="3">
        <f>STDEV(AW15,AZ15,BC15)</f>
        <v>0</v>
      </c>
      <c r="K92" s="3">
        <f>STDEV(AW16,AZ16,BC16)</f>
        <v>0</v>
      </c>
      <c r="L92" s="3">
        <f>STDEV(AW17,AZ17,BC17)</f>
        <v>0</v>
      </c>
      <c r="M92" s="3">
        <f>STDEV(AW18,AZ18,BC18)</f>
        <v>0</v>
      </c>
      <c r="N92" s="3">
        <f>STDEV(AW19,AZ19,BC19)</f>
        <v>0</v>
      </c>
      <c r="O92" s="3">
        <f>STDEV(AW20,AZ20,BC20)</f>
        <v>0</v>
      </c>
      <c r="P92" s="3">
        <f>STDEV(AW21,AZ21,BC21)</f>
        <v>0</v>
      </c>
      <c r="Q92" s="3">
        <f>STDEV(AW22,AZ22,BC22)</f>
        <v>0</v>
      </c>
      <c r="R92" s="3">
        <f>STDEV(AW23,AZ23,BC23)</f>
        <v>0</v>
      </c>
      <c r="S92" s="3">
        <f>STDEV(AW24,AZ24,BC24)</f>
        <v>0</v>
      </c>
      <c r="T92" s="15"/>
      <c r="U92" s="15"/>
      <c r="V92" s="15"/>
    </row>
    <row r="93" spans="1:22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>
      <c r="A94" s="3" t="s">
        <v>5</v>
      </c>
      <c r="B94" s="3" t="s">
        <v>8</v>
      </c>
      <c r="C94" s="15" t="s">
        <v>9</v>
      </c>
      <c r="D94" s="15" t="s">
        <v>10</v>
      </c>
      <c r="E94" s="15" t="s">
        <v>71</v>
      </c>
      <c r="F94" s="15" t="s">
        <v>72</v>
      </c>
    </row>
    <row r="95" spans="1:22">
      <c r="A95" s="3" t="s">
        <v>11</v>
      </c>
      <c r="B95" s="3">
        <f>(AVERAGE(M25,P25,S25)/AVERAGE(D25,G25,J25))</f>
        <v>1.0094660466809915</v>
      </c>
      <c r="C95" s="3">
        <f>(AVERAGE(V25,Y25,AB25)/AVERAGE(D25,G25,J25))</f>
        <v>1.0761234817031402</v>
      </c>
      <c r="D95" s="3">
        <f>(AVERAGE(AE25,AH25,AK25)/AVERAGE(D25,G25,J25))</f>
        <v>0.90068159217336563</v>
      </c>
      <c r="E95" s="3">
        <f>(AVERAGE(AN25,AQ25,AT25)/AVERAGE(D25,G25,J25))</f>
        <v>0.74386701537514999</v>
      </c>
      <c r="F95" s="21">
        <f>AVERAGE(AW25,AZ25,BC25)/AVERAGE(D25,G25,J25)</f>
        <v>0.89903809334428753</v>
      </c>
    </row>
    <row r="96" spans="1:22">
      <c r="A96" s="3" t="s">
        <v>4</v>
      </c>
      <c r="B96" s="3">
        <f>STDEV((M25/D25),(P25/G25),(S25/J25))</f>
        <v>0.15916293250363422</v>
      </c>
      <c r="C96" s="3">
        <f>STDEV((V25/D25),(Y25/G25),(AB25/J25))</f>
        <v>0.28407163610763242</v>
      </c>
      <c r="D96" s="3">
        <f>STDEV((AE25/D25),(AH25/G25),(AK25/J25))</f>
        <v>0.10705695567897708</v>
      </c>
      <c r="E96" s="3">
        <f>STDEV((AN25/D25),(AQ25/G25),(AT25/J25))</f>
        <v>9.977289479232955E-2</v>
      </c>
      <c r="F96" s="3">
        <f>STDEV((AW25/D25),(AZ25/G25),(BC25/J25))</f>
        <v>0.255763669970412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glutamate</vt:lpstr>
      <vt:lpstr>valine</vt:lpstr>
      <vt:lpstr>uridine</vt:lpstr>
      <vt:lpstr>UDP-N-acetyl-glucosamine</vt:lpstr>
      <vt:lpstr>UDP-D-glucuronate</vt:lpstr>
      <vt:lpstr>UDP-D-glucose</vt:lpstr>
      <vt:lpstr>thiamine-phosphate</vt:lpstr>
      <vt:lpstr>Pyroglutamic acid</vt:lpstr>
      <vt:lpstr>purine</vt:lpstr>
      <vt:lpstr>NADP+</vt:lpstr>
      <vt:lpstr>NAD+</vt:lpstr>
      <vt:lpstr>N-acetyl-glutamine</vt:lpstr>
      <vt:lpstr>N-acetyl-glucosamine-1-6-ph</vt:lpstr>
      <vt:lpstr>methionine</vt:lpstr>
      <vt:lpstr>leucine</vt:lpstr>
      <vt:lpstr>inosine</vt:lpstr>
      <vt:lpstr>GMP</vt:lpstr>
      <vt:lpstr>glutathione disulfide</vt:lpstr>
      <vt:lpstr>glutathione</vt:lpstr>
      <vt:lpstr>glutamine</vt:lpstr>
      <vt:lpstr>FAD</vt:lpstr>
      <vt:lpstr>dimethylglycine</vt:lpstr>
      <vt:lpstr>dGMP</vt:lpstr>
      <vt:lpstr>deoxyuridine</vt:lpstr>
      <vt:lpstr>Cystine</vt:lpstr>
      <vt:lpstr>aspartate</vt:lpstr>
      <vt:lpstr>arginine</vt:lpstr>
    </vt:vector>
  </TitlesOfParts>
  <Company>University of Tennessee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May</dc:creator>
  <cp:lastModifiedBy>Abigail Tester</cp:lastModifiedBy>
  <dcterms:created xsi:type="dcterms:W3CDTF">2014-01-28T22:29:26Z</dcterms:created>
  <dcterms:modified xsi:type="dcterms:W3CDTF">2014-07-17T21:05:31Z</dcterms:modified>
</cp:coreProperties>
</file>