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\Tucker Assignments\Rogue Spring Chinook Forecast\Data\"/>
    </mc:Choice>
  </mc:AlternateContent>
  <bookViews>
    <workbookView xWindow="5580" yWindow="0" windowWidth="14916" windowHeight="10596"/>
  </bookViews>
  <sheets>
    <sheet name="Master" sheetId="1" r:id="rId1"/>
    <sheet name="N_Age_Har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40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5" i="1"/>
  <c r="L36" i="1" l="1"/>
  <c r="L9" i="1"/>
  <c r="L34" i="1"/>
  <c r="L35" i="1"/>
  <c r="L5" i="1"/>
  <c r="L22" i="1"/>
  <c r="L8" i="1"/>
  <c r="L17" i="1"/>
  <c r="L24" i="1"/>
  <c r="L15" i="1"/>
  <c r="L31" i="1"/>
  <c r="L7" i="1"/>
  <c r="L32" i="1"/>
  <c r="L20" i="1"/>
  <c r="L30" i="1"/>
  <c r="L18" i="1"/>
  <c r="L6" i="1"/>
  <c r="L33" i="1"/>
  <c r="L19" i="1"/>
  <c r="L21" i="1"/>
  <c r="L28" i="1"/>
  <c r="L13" i="1"/>
  <c r="L23" i="1"/>
  <c r="L11" i="1"/>
  <c r="L25" i="1"/>
  <c r="L29" i="1"/>
  <c r="L16" i="1"/>
  <c r="L12" i="1"/>
  <c r="L27" i="1"/>
  <c r="L26" i="1"/>
  <c r="L14" i="1"/>
  <c r="L10" i="1"/>
</calcChain>
</file>

<file path=xl/comments1.xml><?xml version="1.0" encoding="utf-8"?>
<comments xmlns="http://schemas.openxmlformats.org/spreadsheetml/2006/main">
  <authors>
    <author>Matt Falcy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comments2.xml><?xml version="1.0" encoding="utf-8"?>
<comments xmlns="http://schemas.openxmlformats.org/spreadsheetml/2006/main">
  <authors>
    <author>Matt Falcy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Assumed same for wild and hatchery adults, by Tom Satterthwaite.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Matt Falcy:</t>
        </r>
        <r>
          <rPr>
            <sz val="9"/>
            <color indexed="81"/>
            <rFont val="Tahoma"/>
            <family val="2"/>
          </rPr>
          <t xml:space="preserve">
The numbers in blue are Gold Ray Wild ChS "equivalents."</t>
        </r>
      </text>
    </comment>
  </commentList>
</comments>
</file>

<file path=xl/sharedStrings.xml><?xml version="1.0" encoding="utf-8"?>
<sst xmlns="http://schemas.openxmlformats.org/spreadsheetml/2006/main" count="31" uniqueCount="31">
  <si>
    <t>Wild</t>
  </si>
  <si>
    <t>Hatchery</t>
  </si>
  <si>
    <t>Harvest Rate</t>
  </si>
  <si>
    <t>Age Composition</t>
  </si>
  <si>
    <t>Spawners</t>
  </si>
  <si>
    <t>PDO May-Sept</t>
  </si>
  <si>
    <t>NPGO jun-nov</t>
  </si>
  <si>
    <t>Logerwell spring transition</t>
  </si>
  <si>
    <t>mean Oct Flow</t>
  </si>
  <si>
    <t>age2</t>
  </si>
  <si>
    <t>age3</t>
  </si>
  <si>
    <t>age4</t>
  </si>
  <si>
    <t>age5</t>
  </si>
  <si>
    <t>age6</t>
  </si>
  <si>
    <t>HbelowGRD</t>
  </si>
  <si>
    <t>HaboveGRD</t>
  </si>
  <si>
    <t>Year</t>
  </si>
  <si>
    <t>Recruits</t>
  </si>
  <si>
    <t>PreHarvWildReturn</t>
  </si>
  <si>
    <t>NPGO apr-sept</t>
  </si>
  <si>
    <t>Aligned on 4 yr olds</t>
  </si>
  <si>
    <t>ret_yr</t>
  </si>
  <si>
    <t>wild_spn</t>
  </si>
  <si>
    <t>hat_spn</t>
  </si>
  <si>
    <t>age2_comp</t>
  </si>
  <si>
    <t>age3_comp</t>
  </si>
  <si>
    <t>age4_comp</t>
  </si>
  <si>
    <t>age5_comp</t>
  </si>
  <si>
    <t>age6_comp</t>
  </si>
  <si>
    <t>harv_belGRD</t>
  </si>
  <si>
    <t>harv_abvGRD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</si>
</sst>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0" xfId="0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abSelected="1" zoomScale="115" zoomScaleNormal="115" workbookViewId="0">
      <selection activeCell="Q2" sqref="Q2"/>
    </sheetView>
  </sheetViews>
  <sheetFormatPr defaultRowHeight="14.4" x14ac:dyDescent="0.3"/>
  <cols>
    <col min="9" max="9" width="10.33203125" customWidth="1"/>
    <col min="10" max="10" width="11" customWidth="1"/>
    <col min="11" max="12" width="11" style="8" customWidth="1"/>
    <col min="15" max="15" width="9.109375" style="15"/>
  </cols>
  <sheetData>
    <row r="1" spans="1:17" x14ac:dyDescent="0.3">
      <c r="M1" s="44" t="s">
        <v>20</v>
      </c>
      <c r="N1" s="44"/>
      <c r="O1" s="44"/>
      <c r="P1" s="44"/>
      <c r="Q1" s="44"/>
    </row>
    <row r="2" spans="1:17" x14ac:dyDescent="0.3">
      <c r="M2" t="s">
        <v>5</v>
      </c>
      <c r="N2" t="s">
        <v>6</v>
      </c>
      <c r="O2" s="15" t="s">
        <v>19</v>
      </c>
      <c r="P2" t="s">
        <v>7</v>
      </c>
      <c r="Q2" t="s">
        <v>8</v>
      </c>
    </row>
    <row r="3" spans="1:17" s="25" customFormat="1" x14ac:dyDescent="0.3">
      <c r="A3"/>
      <c r="B3" s="43" t="s">
        <v>4</v>
      </c>
      <c r="C3" s="43"/>
      <c r="D3" s="43" t="s">
        <v>3</v>
      </c>
      <c r="E3" s="43"/>
      <c r="F3" s="43"/>
      <c r="G3" s="43"/>
      <c r="H3" s="43"/>
      <c r="I3" s="43" t="s">
        <v>2</v>
      </c>
      <c r="J3" s="43"/>
      <c r="K3" s="7"/>
      <c r="L3" s="7"/>
      <c r="M3" s="28">
        <v>1.3599999999999999</v>
      </c>
      <c r="N3" s="26">
        <v>12.4707066</v>
      </c>
      <c r="O3" s="27">
        <v>13.819746599999998</v>
      </c>
      <c r="P3" s="29"/>
      <c r="Q3" s="29">
        <v>1508</v>
      </c>
    </row>
    <row r="4" spans="1:17" s="25" customFormat="1" x14ac:dyDescent="0.3">
      <c r="A4" t="s">
        <v>16</v>
      </c>
      <c r="B4" t="s">
        <v>0</v>
      </c>
      <c r="C4" t="s">
        <v>1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s="8" t="s">
        <v>18</v>
      </c>
      <c r="L4" s="8" t="s">
        <v>17</v>
      </c>
      <c r="M4" s="28">
        <v>1.01</v>
      </c>
      <c r="N4" s="26">
        <v>6.7135471300000003</v>
      </c>
      <c r="O4" s="27">
        <v>6.4802108299999999</v>
      </c>
      <c r="P4" s="29"/>
      <c r="Q4" s="29">
        <v>1259</v>
      </c>
    </row>
    <row r="5" spans="1:17" x14ac:dyDescent="0.3">
      <c r="A5">
        <v>1981</v>
      </c>
      <c r="B5" s="4">
        <v>9545</v>
      </c>
      <c r="C5">
        <v>176</v>
      </c>
      <c r="D5">
        <v>6.8956954000000001E-2</v>
      </c>
      <c r="E5">
        <v>0.26697019900000002</v>
      </c>
      <c r="F5">
        <v>0.25769867499999999</v>
      </c>
      <c r="G5">
        <v>0.35869205300000001</v>
      </c>
      <c r="H5">
        <v>4.7682119000000002E-2</v>
      </c>
      <c r="I5" s="2">
        <v>0.12017029999999999</v>
      </c>
      <c r="J5" s="2">
        <v>0.22032975899999999</v>
      </c>
      <c r="K5" s="9">
        <f>B5/((1-I5)*(1-J5))</f>
        <v>13914.459994427374</v>
      </c>
      <c r="L5" s="9">
        <f>K7*D7+K8*E8+K9*F9+K10*G10+K11*H11</f>
        <v>11618.152760010906</v>
      </c>
      <c r="M5" s="23">
        <v>-1.19</v>
      </c>
      <c r="N5" s="21">
        <v>3.0531207500000002</v>
      </c>
      <c r="O5" s="22">
        <v>4.0004438699999998</v>
      </c>
      <c r="P5" s="24">
        <v>97</v>
      </c>
      <c r="Q5" s="25">
        <v>1142</v>
      </c>
    </row>
    <row r="6" spans="1:17" x14ac:dyDescent="0.3">
      <c r="A6">
        <v>1982</v>
      </c>
      <c r="B6" s="4">
        <v>14208</v>
      </c>
      <c r="C6">
        <v>296</v>
      </c>
      <c r="D6">
        <v>0.26298531600000002</v>
      </c>
      <c r="E6">
        <v>0.17008031200000001</v>
      </c>
      <c r="F6">
        <v>0.50415815200000003</v>
      </c>
      <c r="G6">
        <v>5.2654089000000001E-2</v>
      </c>
      <c r="H6">
        <v>1.0122130999999999E-2</v>
      </c>
      <c r="I6" s="2">
        <v>0.12587092999999999</v>
      </c>
      <c r="J6" s="2">
        <v>0.171406274</v>
      </c>
      <c r="K6" s="9">
        <f t="shared" ref="K6:K39" si="0">B6/((1-I6)*(1-J6))</f>
        <v>19616.239013700229</v>
      </c>
      <c r="L6" s="9">
        <f t="shared" ref="L6:L33" si="1">K8*D8+K9*E9+K10*F10+K11*G11+K12*H12</f>
        <v>14333.660270713557</v>
      </c>
      <c r="M6" s="23">
        <v>3.62</v>
      </c>
      <c r="N6" s="21">
        <v>-5.1117466600000006</v>
      </c>
      <c r="O6" s="22">
        <v>-5.8229390300000006</v>
      </c>
      <c r="P6" s="24">
        <v>73</v>
      </c>
      <c r="Q6" s="25">
        <v>1166</v>
      </c>
    </row>
    <row r="7" spans="1:17" x14ac:dyDescent="0.3">
      <c r="A7">
        <v>1983</v>
      </c>
      <c r="B7" s="4">
        <v>6941</v>
      </c>
      <c r="C7">
        <v>118</v>
      </c>
      <c r="D7">
        <v>7.1348815999999995E-2</v>
      </c>
      <c r="E7">
        <v>0.21069673999999999</v>
      </c>
      <c r="F7">
        <v>0.54935238900000005</v>
      </c>
      <c r="G7">
        <v>0.168602054</v>
      </c>
      <c r="H7">
        <v>0</v>
      </c>
      <c r="I7" s="2">
        <v>0.12493151299999999</v>
      </c>
      <c r="J7" s="2">
        <v>0.151267072</v>
      </c>
      <c r="K7" s="9">
        <f t="shared" si="0"/>
        <v>9345.637863599055</v>
      </c>
      <c r="L7" s="9">
        <f t="shared" si="1"/>
        <v>38554.760691626885</v>
      </c>
      <c r="M7" s="23">
        <v>1.82</v>
      </c>
      <c r="N7" s="21">
        <v>-3.6537453719999999</v>
      </c>
      <c r="O7" s="22">
        <v>-3.7298006780000001</v>
      </c>
      <c r="P7" s="24">
        <v>78</v>
      </c>
      <c r="Q7" s="25">
        <v>1116</v>
      </c>
    </row>
    <row r="8" spans="1:17" x14ac:dyDescent="0.3">
      <c r="A8">
        <v>1984</v>
      </c>
      <c r="B8" s="4">
        <v>5080</v>
      </c>
      <c r="C8">
        <v>109</v>
      </c>
      <c r="D8">
        <v>0.22246191200000001</v>
      </c>
      <c r="E8">
        <v>0.110422004</v>
      </c>
      <c r="F8">
        <v>0.61439935300000004</v>
      </c>
      <c r="G8">
        <v>4.9615748000000001E-2</v>
      </c>
      <c r="H8">
        <v>3.1009840000000002E-3</v>
      </c>
      <c r="I8" s="2">
        <v>6.7145395999999996E-2</v>
      </c>
      <c r="J8" s="2">
        <v>0.1107746</v>
      </c>
      <c r="K8" s="9">
        <f t="shared" si="0"/>
        <v>6124.0382350445034</v>
      </c>
      <c r="L8" s="9">
        <f t="shared" si="1"/>
        <v>55323.379405323671</v>
      </c>
      <c r="M8" s="15">
        <v>4.88</v>
      </c>
      <c r="N8" s="14">
        <v>-0.74356383689999994</v>
      </c>
      <c r="O8" s="16">
        <v>-1.6390384569000001</v>
      </c>
      <c r="P8" s="17">
        <v>88</v>
      </c>
      <c r="Q8" s="25">
        <v>1260</v>
      </c>
    </row>
    <row r="9" spans="1:17" x14ac:dyDescent="0.3">
      <c r="A9">
        <v>1985</v>
      </c>
      <c r="B9" s="4">
        <v>17478</v>
      </c>
      <c r="C9">
        <v>474</v>
      </c>
      <c r="D9">
        <v>0.203588826</v>
      </c>
      <c r="E9">
        <v>0.163911903</v>
      </c>
      <c r="F9">
        <v>0.43311545000000001</v>
      </c>
      <c r="G9">
        <v>0.19938382099999999</v>
      </c>
      <c r="H9">
        <v>0</v>
      </c>
      <c r="I9" s="2">
        <v>5.9759073000000003E-2</v>
      </c>
      <c r="J9" s="2">
        <v>0.105734121</v>
      </c>
      <c r="K9" s="9">
        <f t="shared" si="0"/>
        <v>20786.717950443544</v>
      </c>
      <c r="L9" s="9">
        <f t="shared" si="1"/>
        <v>26432.392972367084</v>
      </c>
      <c r="M9">
        <v>0.45</v>
      </c>
      <c r="N9">
        <v>-4.2475335000000003</v>
      </c>
      <c r="O9" s="16">
        <v>-4.4389305400000003</v>
      </c>
      <c r="P9">
        <v>109</v>
      </c>
      <c r="Q9" s="25">
        <v>1093</v>
      </c>
    </row>
    <row r="10" spans="1:17" x14ac:dyDescent="0.3">
      <c r="A10">
        <v>1986</v>
      </c>
      <c r="B10" s="4">
        <v>25645</v>
      </c>
      <c r="C10">
        <v>1509</v>
      </c>
      <c r="D10">
        <v>0.23522188199999999</v>
      </c>
      <c r="E10">
        <v>0.44658207100000002</v>
      </c>
      <c r="F10">
        <v>0.27220630400000001</v>
      </c>
      <c r="G10">
        <v>4.1005514E-2</v>
      </c>
      <c r="H10">
        <v>4.9842289999999997E-3</v>
      </c>
      <c r="I10" s="2">
        <v>6.5713873000000006E-2</v>
      </c>
      <c r="J10" s="2">
        <v>0.115185468</v>
      </c>
      <c r="K10" s="9">
        <f t="shared" si="0"/>
        <v>31022.054498882117</v>
      </c>
      <c r="L10" s="9">
        <f t="shared" si="1"/>
        <v>13960.824583800571</v>
      </c>
      <c r="M10">
        <v>10.43</v>
      </c>
      <c r="N10">
        <v>-0.47140749999999998</v>
      </c>
      <c r="O10" s="16">
        <v>-2.0097498509999996</v>
      </c>
      <c r="P10">
        <v>126</v>
      </c>
      <c r="Q10" s="25">
        <v>1896</v>
      </c>
    </row>
    <row r="11" spans="1:17" x14ac:dyDescent="0.3">
      <c r="A11">
        <v>1987</v>
      </c>
      <c r="B11" s="4">
        <v>24330</v>
      </c>
      <c r="C11">
        <v>1863</v>
      </c>
      <c r="D11">
        <v>0.11034055399999999</v>
      </c>
      <c r="E11">
        <v>0.29484152699999999</v>
      </c>
      <c r="F11">
        <v>0.55663105700000004</v>
      </c>
      <c r="G11">
        <v>3.8186862000000002E-2</v>
      </c>
      <c r="H11">
        <v>0</v>
      </c>
      <c r="I11" s="2">
        <v>3.6998977000000002E-2</v>
      </c>
      <c r="J11" s="2">
        <v>0.13836082799999999</v>
      </c>
      <c r="K11" s="9">
        <f t="shared" si="0"/>
        <v>29321.752642982759</v>
      </c>
      <c r="L11" s="9">
        <f t="shared" si="1"/>
        <v>4889.2222333095124</v>
      </c>
      <c r="M11">
        <v>1.94</v>
      </c>
      <c r="N11">
        <v>4.1503528999999997</v>
      </c>
      <c r="O11" s="16">
        <v>4.4861467499999996</v>
      </c>
      <c r="P11">
        <v>112</v>
      </c>
      <c r="Q11" s="25">
        <v>1904</v>
      </c>
    </row>
    <row r="12" spans="1:17" x14ac:dyDescent="0.3">
      <c r="A12">
        <v>1988</v>
      </c>
      <c r="B12" s="4">
        <v>42624</v>
      </c>
      <c r="C12">
        <v>1070</v>
      </c>
      <c r="D12">
        <v>5.9385001999999999E-2</v>
      </c>
      <c r="E12">
        <v>0.22818548999999999</v>
      </c>
      <c r="F12">
        <v>0.63646928800000002</v>
      </c>
      <c r="G12">
        <v>7.5960218999999995E-2</v>
      </c>
      <c r="H12">
        <v>0</v>
      </c>
      <c r="I12" s="2">
        <v>8.1598884999999996E-2</v>
      </c>
      <c r="J12" s="2">
        <v>0.15</v>
      </c>
      <c r="K12" s="9">
        <f t="shared" si="0"/>
        <v>54601.286446544851</v>
      </c>
      <c r="L12" s="9">
        <f t="shared" si="1"/>
        <v>4803.2707517724293</v>
      </c>
      <c r="M12">
        <v>2.5</v>
      </c>
      <c r="N12">
        <v>-4.0124190999999998</v>
      </c>
      <c r="O12" s="16">
        <v>-0.55964979400000003</v>
      </c>
      <c r="P12">
        <v>48</v>
      </c>
      <c r="Q12" s="25">
        <v>1422</v>
      </c>
    </row>
    <row r="13" spans="1:17" x14ac:dyDescent="0.3">
      <c r="A13">
        <v>1989</v>
      </c>
      <c r="B13" s="4">
        <v>12526</v>
      </c>
      <c r="C13">
        <v>2021</v>
      </c>
      <c r="D13">
        <v>5.3389830999999999E-2</v>
      </c>
      <c r="E13">
        <v>0.117231638</v>
      </c>
      <c r="F13">
        <v>0.56264124299999996</v>
      </c>
      <c r="G13">
        <v>0.26673728800000002</v>
      </c>
      <c r="H13">
        <v>0</v>
      </c>
      <c r="I13" s="2">
        <v>0.115931834</v>
      </c>
      <c r="J13" s="2">
        <v>0.15</v>
      </c>
      <c r="K13" s="9">
        <f t="shared" si="0"/>
        <v>16668.930242009523</v>
      </c>
      <c r="L13" s="9">
        <f t="shared" si="1"/>
        <v>6947.266832738942</v>
      </c>
      <c r="M13">
        <v>3.87</v>
      </c>
      <c r="N13">
        <v>-4.1887797000000004</v>
      </c>
      <c r="O13" s="16">
        <v>-4.8589222400000001</v>
      </c>
      <c r="P13">
        <v>89</v>
      </c>
      <c r="Q13" s="25">
        <v>1401</v>
      </c>
    </row>
    <row r="14" spans="1:17" x14ac:dyDescent="0.3">
      <c r="A14">
        <v>1990</v>
      </c>
      <c r="B14" s="4">
        <v>7491</v>
      </c>
      <c r="C14">
        <v>730</v>
      </c>
      <c r="D14">
        <v>5.5173232000000003E-2</v>
      </c>
      <c r="E14">
        <v>9.8006645000000003E-2</v>
      </c>
      <c r="F14">
        <v>0.69767441900000005</v>
      </c>
      <c r="G14">
        <v>0.13146653999999999</v>
      </c>
      <c r="H14">
        <v>1.7679165E-2</v>
      </c>
      <c r="I14" s="2">
        <v>0.14756018200000001</v>
      </c>
      <c r="J14" s="2">
        <v>0.15</v>
      </c>
      <c r="K14" s="9">
        <f t="shared" si="0"/>
        <v>10338.49075369047</v>
      </c>
      <c r="L14" s="9">
        <f t="shared" si="1"/>
        <v>8559.4676059727644</v>
      </c>
      <c r="M14">
        <v>9.86</v>
      </c>
      <c r="N14">
        <v>1.9730958999999999</v>
      </c>
      <c r="O14" s="16">
        <v>2.0754412599999998</v>
      </c>
      <c r="P14">
        <v>81</v>
      </c>
      <c r="Q14" s="25">
        <v>1320</v>
      </c>
    </row>
    <row r="15" spans="1:17" x14ac:dyDescent="0.3">
      <c r="A15">
        <v>1991</v>
      </c>
      <c r="B15" s="4">
        <v>3435</v>
      </c>
      <c r="C15">
        <v>402</v>
      </c>
      <c r="D15">
        <v>2.2055137999999998E-2</v>
      </c>
      <c r="E15">
        <v>0.16416040100000001</v>
      </c>
      <c r="F15">
        <v>0.49047618999999998</v>
      </c>
      <c r="G15">
        <v>0.32330827099999998</v>
      </c>
      <c r="H15">
        <v>0</v>
      </c>
      <c r="I15" s="2">
        <v>0.15777392400000001</v>
      </c>
      <c r="J15" s="2">
        <v>0.15</v>
      </c>
      <c r="K15" s="10">
        <f t="shared" si="0"/>
        <v>4798.2086826153263</v>
      </c>
      <c r="L15" s="9">
        <f t="shared" si="1"/>
        <v>15255.114606325445</v>
      </c>
      <c r="M15" s="11">
        <v>2.4</v>
      </c>
      <c r="N15">
        <v>8.9062497</v>
      </c>
      <c r="O15" s="16">
        <v>9.5285668000000001</v>
      </c>
      <c r="P15">
        <v>68</v>
      </c>
      <c r="Q15" s="25">
        <v>1122</v>
      </c>
    </row>
    <row r="16" spans="1:17" x14ac:dyDescent="0.3">
      <c r="A16">
        <v>1992</v>
      </c>
      <c r="B16" s="4">
        <v>1391</v>
      </c>
      <c r="C16">
        <v>190</v>
      </c>
      <c r="D16">
        <v>0.130327363</v>
      </c>
      <c r="E16">
        <v>5.9913527000000001E-2</v>
      </c>
      <c r="F16">
        <v>0.52810376800000003</v>
      </c>
      <c r="G16">
        <v>0.281655343</v>
      </c>
      <c r="H16">
        <v>0</v>
      </c>
      <c r="I16" s="2">
        <v>0.13031421600000001</v>
      </c>
      <c r="J16" s="2">
        <v>0.15</v>
      </c>
      <c r="K16" s="9">
        <f t="shared" si="0"/>
        <v>1881.6802784892873</v>
      </c>
      <c r="L16" s="9">
        <f t="shared" si="1"/>
        <v>14101.838914349626</v>
      </c>
      <c r="M16">
        <v>1.8</v>
      </c>
      <c r="N16">
        <v>3.2485293999999998</v>
      </c>
      <c r="O16" s="16">
        <v>4.4746253999999999</v>
      </c>
      <c r="P16">
        <v>97</v>
      </c>
      <c r="Q16" s="25">
        <v>1089</v>
      </c>
    </row>
    <row r="17" spans="1:17" x14ac:dyDescent="0.3">
      <c r="A17">
        <v>1993</v>
      </c>
      <c r="B17" s="4">
        <v>6254</v>
      </c>
      <c r="C17">
        <v>674</v>
      </c>
      <c r="D17">
        <v>5.2233251000000001E-2</v>
      </c>
      <c r="E17">
        <v>0.17183622800000001</v>
      </c>
      <c r="F17">
        <v>0.50347394499999998</v>
      </c>
      <c r="G17">
        <v>0.26054590599999999</v>
      </c>
      <c r="H17">
        <v>1.191067E-2</v>
      </c>
      <c r="I17" s="2">
        <v>0.24400988000000001</v>
      </c>
      <c r="J17" s="2">
        <v>0.04</v>
      </c>
      <c r="K17" s="9">
        <f t="shared" si="0"/>
        <v>8617.2863387861908</v>
      </c>
      <c r="L17" s="9">
        <f t="shared" si="1"/>
        <v>12575.133074261168</v>
      </c>
      <c r="M17">
        <v>1.64</v>
      </c>
      <c r="N17">
        <v>-1.6725677999999999</v>
      </c>
      <c r="O17" s="16">
        <v>-0.66788449299999997</v>
      </c>
      <c r="P17">
        <v>81</v>
      </c>
      <c r="Q17" s="25">
        <v>1148</v>
      </c>
    </row>
    <row r="18" spans="1:17" x14ac:dyDescent="0.3">
      <c r="A18">
        <v>1994</v>
      </c>
      <c r="B18" s="4">
        <v>4197</v>
      </c>
      <c r="C18">
        <v>410</v>
      </c>
      <c r="D18">
        <v>6.2653839999999997E-3</v>
      </c>
      <c r="E18">
        <v>7.2275676999999997E-2</v>
      </c>
      <c r="F18">
        <v>0.45759677799999998</v>
      </c>
      <c r="G18">
        <v>0.42358469500000001</v>
      </c>
      <c r="H18">
        <v>4.0277466999999997E-2</v>
      </c>
      <c r="I18" s="2">
        <v>0.109188069</v>
      </c>
      <c r="J18" s="2">
        <v>0.08</v>
      </c>
      <c r="K18" s="9">
        <f t="shared" si="0"/>
        <v>5121.1219371725392</v>
      </c>
      <c r="L18" s="9">
        <f t="shared" si="1"/>
        <v>8063.4503404260131</v>
      </c>
      <c r="M18">
        <v>-1.07</v>
      </c>
      <c r="N18">
        <v>-3.6522980999999999</v>
      </c>
      <c r="O18" s="16">
        <v>-2.6558574940000002</v>
      </c>
      <c r="P18">
        <v>99</v>
      </c>
      <c r="Q18" s="25">
        <v>1089</v>
      </c>
    </row>
    <row r="19" spans="1:17" x14ac:dyDescent="0.3">
      <c r="A19">
        <v>1995</v>
      </c>
      <c r="B19" s="4">
        <v>18945</v>
      </c>
      <c r="C19">
        <v>2842</v>
      </c>
      <c r="D19" s="1">
        <v>0.110980961</v>
      </c>
      <c r="E19" s="1">
        <v>0.18393673999999999</v>
      </c>
      <c r="F19" s="1">
        <v>0.50457121500000002</v>
      </c>
      <c r="G19" s="1">
        <v>0.190814172</v>
      </c>
      <c r="H19" s="1">
        <v>9.6969120000000002E-3</v>
      </c>
      <c r="I19" s="2">
        <v>0.15137657900000001</v>
      </c>
      <c r="J19" s="2">
        <v>0.02</v>
      </c>
      <c r="K19" s="9">
        <f t="shared" si="0"/>
        <v>22779.989539154169</v>
      </c>
      <c r="L19" s="9">
        <f t="shared" si="1"/>
        <v>7296.6701270449739</v>
      </c>
      <c r="M19">
        <v>6.97</v>
      </c>
      <c r="N19">
        <v>-7.2568508999999999</v>
      </c>
      <c r="O19" s="16">
        <v>-8.2364176600000008</v>
      </c>
      <c r="P19">
        <v>123</v>
      </c>
      <c r="Q19" s="25">
        <v>1056</v>
      </c>
    </row>
    <row r="20" spans="1:17" x14ac:dyDescent="0.3">
      <c r="A20">
        <v>1996</v>
      </c>
      <c r="B20" s="4">
        <v>9295</v>
      </c>
      <c r="C20">
        <v>1195</v>
      </c>
      <c r="D20" s="1">
        <v>0.110980961</v>
      </c>
      <c r="E20" s="1">
        <v>0.18393673999999999</v>
      </c>
      <c r="F20" s="1">
        <v>0.50457121500000002</v>
      </c>
      <c r="G20" s="1">
        <v>0.190814172</v>
      </c>
      <c r="H20" s="1">
        <v>9.6969120000000002E-3</v>
      </c>
      <c r="I20" s="2">
        <v>0.259009392</v>
      </c>
      <c r="J20" s="6">
        <v>0.15126707176424009</v>
      </c>
      <c r="K20" s="9">
        <f t="shared" si="0"/>
        <v>14779.700685905453</v>
      </c>
      <c r="L20" s="9">
        <f t="shared" si="1"/>
        <v>6730.8642749090504</v>
      </c>
      <c r="M20">
        <v>11.07</v>
      </c>
      <c r="N20">
        <v>-12.275382499999999</v>
      </c>
      <c r="O20" s="16">
        <v>-8.7706804599999995</v>
      </c>
      <c r="P20">
        <v>161</v>
      </c>
      <c r="Q20" s="25">
        <v>868</v>
      </c>
    </row>
    <row r="21" spans="1:17" x14ac:dyDescent="0.3">
      <c r="A21">
        <v>1997</v>
      </c>
      <c r="B21" s="4">
        <v>9599</v>
      </c>
      <c r="C21">
        <v>1288</v>
      </c>
      <c r="D21" s="1">
        <v>0.110980961</v>
      </c>
      <c r="E21" s="1">
        <v>0.18393673999999999</v>
      </c>
      <c r="F21" s="1">
        <v>0.50457121500000002</v>
      </c>
      <c r="G21" s="1">
        <v>0.190814172</v>
      </c>
      <c r="H21" s="1">
        <v>9.6969120000000002E-3</v>
      </c>
      <c r="I21" s="2">
        <v>0.131821625</v>
      </c>
      <c r="J21" s="6">
        <v>0.11077460012938634</v>
      </c>
      <c r="K21" s="9">
        <f t="shared" si="0"/>
        <v>12433.836957256817</v>
      </c>
      <c r="L21" s="9">
        <f t="shared" si="1"/>
        <v>9818.8745644239425</v>
      </c>
      <c r="M21">
        <v>-0.4</v>
      </c>
      <c r="N21">
        <v>-6.0855296000000001</v>
      </c>
      <c r="O21" s="16">
        <v>-5.0347976900000004</v>
      </c>
      <c r="P21">
        <v>87</v>
      </c>
      <c r="Q21" s="25">
        <v>1198</v>
      </c>
    </row>
    <row r="22" spans="1:17" x14ac:dyDescent="0.3">
      <c r="A22">
        <v>1998</v>
      </c>
      <c r="B22" s="4">
        <v>3684</v>
      </c>
      <c r="C22">
        <v>491</v>
      </c>
      <c r="D22" s="1">
        <v>0.110980961</v>
      </c>
      <c r="E22" s="1">
        <v>0.18393673999999999</v>
      </c>
      <c r="F22" s="1">
        <v>0.50457121500000002</v>
      </c>
      <c r="G22" s="1">
        <v>0.190814172</v>
      </c>
      <c r="H22" s="1">
        <v>9.6969120000000002E-3</v>
      </c>
      <c r="I22" s="2">
        <v>0.19643164799999999</v>
      </c>
      <c r="J22" s="6">
        <v>0.10573412097578432</v>
      </c>
      <c r="K22" s="9">
        <f t="shared" si="0"/>
        <v>5126.6083089843451</v>
      </c>
      <c r="L22" s="9">
        <f t="shared" si="1"/>
        <v>12806.823304965696</v>
      </c>
      <c r="M22">
        <v>5.81</v>
      </c>
      <c r="N22">
        <v>-5.2425060999999999</v>
      </c>
      <c r="O22" s="16">
        <v>-7.7765686500000015</v>
      </c>
      <c r="P22">
        <v>95</v>
      </c>
      <c r="Q22" s="25">
        <v>994</v>
      </c>
    </row>
    <row r="23" spans="1:17" x14ac:dyDescent="0.3">
      <c r="A23">
        <v>1999</v>
      </c>
      <c r="B23" s="4">
        <v>5952</v>
      </c>
      <c r="C23">
        <v>601</v>
      </c>
      <c r="D23" s="1">
        <v>0.110980961</v>
      </c>
      <c r="E23" s="1">
        <v>0.18393673999999999</v>
      </c>
      <c r="F23" s="1">
        <v>0.50457121500000002</v>
      </c>
      <c r="G23" s="1">
        <v>0.190814172</v>
      </c>
      <c r="H23" s="1">
        <v>9.6969120000000002E-3</v>
      </c>
      <c r="I23" s="2">
        <v>0.147017124</v>
      </c>
      <c r="J23" s="6">
        <v>0.11518546759363085</v>
      </c>
      <c r="K23" s="13">
        <f t="shared" si="0"/>
        <v>7886.2467775859886</v>
      </c>
      <c r="L23" s="9">
        <f t="shared" si="1"/>
        <v>20409.465504924276</v>
      </c>
      <c r="M23" s="12">
        <v>4.1500000000000004</v>
      </c>
      <c r="N23">
        <v>-5.7675932000000003</v>
      </c>
      <c r="O23" s="16">
        <v>-5.3372309199999997</v>
      </c>
      <c r="P23">
        <v>120</v>
      </c>
      <c r="Q23" s="25">
        <v>1279</v>
      </c>
    </row>
    <row r="24" spans="1:17" x14ac:dyDescent="0.3">
      <c r="A24">
        <v>2000</v>
      </c>
      <c r="B24" s="4">
        <v>3443</v>
      </c>
      <c r="C24">
        <v>1073</v>
      </c>
      <c r="D24" s="1">
        <v>0.110980961</v>
      </c>
      <c r="E24" s="1">
        <v>0.18393673999999999</v>
      </c>
      <c r="F24" s="1">
        <v>0.50457121500000002</v>
      </c>
      <c r="G24" s="1">
        <v>0.190814172</v>
      </c>
      <c r="H24" s="1">
        <v>9.6969120000000002E-3</v>
      </c>
      <c r="I24" s="2">
        <v>0.13119758200000001</v>
      </c>
      <c r="J24" s="6">
        <v>0.13836082763786167</v>
      </c>
      <c r="K24" s="9">
        <f t="shared" si="0"/>
        <v>4599.287593459052</v>
      </c>
      <c r="L24" s="9">
        <f t="shared" si="1"/>
        <v>16466.146462413839</v>
      </c>
      <c r="M24" s="5">
        <v>11.92</v>
      </c>
      <c r="N24">
        <v>-3.3982884000000002</v>
      </c>
      <c r="O24" s="16">
        <v>-4.3613907000000003</v>
      </c>
      <c r="P24" s="5">
        <v>146</v>
      </c>
      <c r="Q24" s="25">
        <v>1360</v>
      </c>
    </row>
    <row r="25" spans="1:17" x14ac:dyDescent="0.3">
      <c r="A25">
        <v>2001</v>
      </c>
      <c r="B25" s="4">
        <v>9339</v>
      </c>
      <c r="C25">
        <v>957</v>
      </c>
      <c r="D25" s="1">
        <v>0.110980961</v>
      </c>
      <c r="E25" s="1">
        <v>0.18393673999999999</v>
      </c>
      <c r="F25" s="1">
        <v>0.50457121500000002</v>
      </c>
      <c r="G25" s="1">
        <v>0.190814172</v>
      </c>
      <c r="H25" s="1">
        <v>9.6969120000000002E-3</v>
      </c>
      <c r="I25" s="2">
        <v>8.9373416999999997E-2</v>
      </c>
      <c r="J25" s="5">
        <v>0.15</v>
      </c>
      <c r="K25" s="9">
        <f t="shared" si="0"/>
        <v>12065.38336200692</v>
      </c>
      <c r="L25" s="9">
        <f t="shared" si="1"/>
        <v>11701.149128237255</v>
      </c>
      <c r="M25" s="5">
        <v>-0.36999999999999988</v>
      </c>
      <c r="N25">
        <v>1.6454234999999999</v>
      </c>
      <c r="O25" s="16">
        <v>1.6284161879999999</v>
      </c>
      <c r="P25" s="5">
        <v>105</v>
      </c>
      <c r="Q25" s="25">
        <v>1351</v>
      </c>
    </row>
    <row r="26" spans="1:17" x14ac:dyDescent="0.3">
      <c r="A26">
        <v>2002</v>
      </c>
      <c r="B26" s="4">
        <v>6987</v>
      </c>
      <c r="C26">
        <v>1632</v>
      </c>
      <c r="D26" s="1">
        <v>0.110980961</v>
      </c>
      <c r="E26" s="1">
        <v>0.18393673999999999</v>
      </c>
      <c r="F26" s="1">
        <v>0.50457121500000002</v>
      </c>
      <c r="G26" s="1">
        <v>0.190814172</v>
      </c>
      <c r="H26" s="1">
        <v>9.6969120000000002E-3</v>
      </c>
      <c r="I26" s="2">
        <v>9.8559164000000005E-2</v>
      </c>
      <c r="J26" s="5">
        <v>0.15</v>
      </c>
      <c r="K26" s="9">
        <f t="shared" si="0"/>
        <v>9118.734887222261</v>
      </c>
      <c r="L26" s="9">
        <f t="shared" si="1"/>
        <v>7212.9546175971054</v>
      </c>
      <c r="M26" s="5">
        <v>-5.13</v>
      </c>
      <c r="N26" s="5">
        <v>8.5242468000000002</v>
      </c>
      <c r="O26" s="16">
        <v>9.2759070000000001</v>
      </c>
      <c r="P26" s="5">
        <v>91</v>
      </c>
      <c r="Q26" s="25">
        <v>1197</v>
      </c>
    </row>
    <row r="27" spans="1:17" x14ac:dyDescent="0.3">
      <c r="A27">
        <v>2003</v>
      </c>
      <c r="B27" s="4">
        <v>19270</v>
      </c>
      <c r="C27">
        <v>903</v>
      </c>
      <c r="D27" s="1">
        <v>0.110980961</v>
      </c>
      <c r="E27" s="1">
        <v>0.18393673999999999</v>
      </c>
      <c r="F27" s="1">
        <v>0.50457121500000002</v>
      </c>
      <c r="G27" s="1">
        <v>0.190814172</v>
      </c>
      <c r="H27" s="1">
        <v>9.6969120000000002E-3</v>
      </c>
      <c r="I27" s="2">
        <v>0.18532780500000001</v>
      </c>
      <c r="J27" s="5">
        <v>0.15</v>
      </c>
      <c r="K27" s="9">
        <f t="shared" si="0"/>
        <v>27827.865458565353</v>
      </c>
      <c r="L27" s="9">
        <f t="shared" si="1"/>
        <v>4938.1741015957632</v>
      </c>
      <c r="M27" s="5">
        <v>-3.58</v>
      </c>
      <c r="N27" s="5">
        <v>10.2024408</v>
      </c>
      <c r="O27" s="16">
        <v>11.075220399999999</v>
      </c>
      <c r="P27" s="5">
        <v>72</v>
      </c>
      <c r="Q27" s="25">
        <v>1335</v>
      </c>
    </row>
    <row r="28" spans="1:17" x14ac:dyDescent="0.3">
      <c r="A28">
        <v>2004</v>
      </c>
      <c r="B28" s="4">
        <v>13255</v>
      </c>
      <c r="C28">
        <v>1040</v>
      </c>
      <c r="D28" s="1">
        <v>0.110980961</v>
      </c>
      <c r="E28" s="1">
        <v>0.18393673999999999</v>
      </c>
      <c r="F28" s="1">
        <v>0.50457121500000002</v>
      </c>
      <c r="G28" s="1">
        <v>0.190814172</v>
      </c>
      <c r="H28" s="1">
        <v>9.6969120000000002E-3</v>
      </c>
      <c r="I28" s="2">
        <v>8.9727872E-2</v>
      </c>
      <c r="J28" s="5">
        <v>0.15</v>
      </c>
      <c r="K28" s="9">
        <f t="shared" si="0"/>
        <v>17131.27005362821</v>
      </c>
      <c r="L28" s="9">
        <f t="shared" si="1"/>
        <v>4438.2668724385767</v>
      </c>
      <c r="M28" s="5">
        <v>-4.2200000000000006</v>
      </c>
      <c r="N28" s="5">
        <v>10.584246200000001</v>
      </c>
      <c r="O28" s="16">
        <v>11.815646399999999</v>
      </c>
      <c r="P28" s="5">
        <v>61</v>
      </c>
      <c r="Q28" s="25">
        <v>1198</v>
      </c>
    </row>
    <row r="29" spans="1:17" x14ac:dyDescent="0.3">
      <c r="A29">
        <v>2005</v>
      </c>
      <c r="B29" s="4">
        <v>5803</v>
      </c>
      <c r="C29">
        <v>491</v>
      </c>
      <c r="D29" s="1">
        <v>0.110980961</v>
      </c>
      <c r="E29" s="1">
        <v>0.18393673999999999</v>
      </c>
      <c r="F29" s="1">
        <v>0.50457121500000002</v>
      </c>
      <c r="G29" s="1">
        <v>0.190814172</v>
      </c>
      <c r="H29" s="1">
        <v>9.6969120000000002E-3</v>
      </c>
      <c r="I29" s="2">
        <v>0.20371972799999999</v>
      </c>
      <c r="J29" s="5">
        <v>0.15</v>
      </c>
      <c r="K29" s="9">
        <f t="shared" si="0"/>
        <v>8573.6882647890234</v>
      </c>
      <c r="L29" s="9">
        <f t="shared" si="1"/>
        <v>4568.4805897405222</v>
      </c>
      <c r="M29" s="5">
        <v>-0.26000000000000006</v>
      </c>
      <c r="N29" s="5">
        <v>7.1067947599999997</v>
      </c>
      <c r="O29" s="16">
        <v>6.6239375999999996</v>
      </c>
      <c r="P29" s="5">
        <v>80</v>
      </c>
      <c r="Q29" s="25">
        <v>872</v>
      </c>
    </row>
    <row r="30" spans="1:17" x14ac:dyDescent="0.3">
      <c r="A30">
        <v>2006</v>
      </c>
      <c r="B30" s="4">
        <v>4763</v>
      </c>
      <c r="C30">
        <v>278</v>
      </c>
      <c r="D30" s="1">
        <v>0.110980961</v>
      </c>
      <c r="E30" s="1">
        <v>0.18393673999999999</v>
      </c>
      <c r="F30" s="1">
        <v>0.50457121500000002</v>
      </c>
      <c r="G30" s="1">
        <v>0.190814172</v>
      </c>
      <c r="H30" s="1">
        <v>9.6969120000000002E-3</v>
      </c>
      <c r="I30" s="2">
        <v>0.135423192</v>
      </c>
      <c r="J30" s="5">
        <v>0.04</v>
      </c>
      <c r="K30" s="9">
        <f t="shared" si="0"/>
        <v>5738.5975282063464</v>
      </c>
      <c r="L30" s="9">
        <f t="shared" si="1"/>
        <v>11128.339023854764</v>
      </c>
      <c r="M30" s="5">
        <v>3.42</v>
      </c>
      <c r="N30" s="5">
        <v>4.8042686999999997</v>
      </c>
      <c r="O30" s="16">
        <v>5.6526260599999993</v>
      </c>
      <c r="P30" s="5">
        <v>112</v>
      </c>
      <c r="Q30" s="25">
        <v>995</v>
      </c>
    </row>
    <row r="31" spans="1:17" x14ac:dyDescent="0.3">
      <c r="A31">
        <v>2007</v>
      </c>
      <c r="B31" s="4">
        <v>3465</v>
      </c>
      <c r="C31">
        <v>1695</v>
      </c>
      <c r="D31" s="1">
        <v>0.110980961</v>
      </c>
      <c r="E31" s="1">
        <v>0.18393673999999999</v>
      </c>
      <c r="F31" s="1">
        <v>0.50457121500000002</v>
      </c>
      <c r="G31" s="1">
        <v>0.190814172</v>
      </c>
      <c r="H31" s="1">
        <v>9.6969120000000002E-3</v>
      </c>
      <c r="I31" s="2">
        <v>0.10208885600000001</v>
      </c>
      <c r="J31" s="5">
        <v>0.08</v>
      </c>
      <c r="K31" s="9">
        <f t="shared" si="0"/>
        <v>4194.517879628952</v>
      </c>
      <c r="L31" s="9">
        <f t="shared" si="1"/>
        <v>10029.432634378834</v>
      </c>
      <c r="M31" s="5">
        <v>2.96</v>
      </c>
      <c r="N31" s="5">
        <v>1.850955562</v>
      </c>
      <c r="O31" s="16">
        <v>2.5824312200000001</v>
      </c>
      <c r="P31" s="5">
        <v>110</v>
      </c>
      <c r="Q31" s="25">
        <v>1014</v>
      </c>
    </row>
    <row r="32" spans="1:17" x14ac:dyDescent="0.3">
      <c r="A32">
        <v>2008</v>
      </c>
      <c r="B32" s="3">
        <v>3970</v>
      </c>
      <c r="C32">
        <v>1458</v>
      </c>
      <c r="D32" s="1">
        <v>0.110980961</v>
      </c>
      <c r="E32" s="1">
        <v>0.18393673999999999</v>
      </c>
      <c r="F32" s="1">
        <v>0.50457121500000002</v>
      </c>
      <c r="G32" s="1">
        <v>0.190814172</v>
      </c>
      <c r="H32" s="1">
        <v>9.6969120000000002E-3</v>
      </c>
      <c r="I32" s="2">
        <v>9.8565299999999996E-4</v>
      </c>
      <c r="J32" s="2">
        <v>6.5541561712846343E-3</v>
      </c>
      <c r="K32" s="9">
        <f t="shared" si="0"/>
        <v>4000.1344087383086</v>
      </c>
      <c r="L32" s="9">
        <f t="shared" si="1"/>
        <v>13779.518109372437</v>
      </c>
      <c r="M32" s="5">
        <v>3.4800000000000004</v>
      </c>
      <c r="N32" s="5">
        <v>-8.2001023199999992</v>
      </c>
      <c r="O32" s="16">
        <v>-8.1256930500000006</v>
      </c>
      <c r="P32" s="5">
        <v>145</v>
      </c>
      <c r="Q32" s="25">
        <v>1038</v>
      </c>
    </row>
    <row r="33" spans="1:17" x14ac:dyDescent="0.3">
      <c r="A33">
        <v>2009</v>
      </c>
      <c r="B33" s="3">
        <v>5234</v>
      </c>
      <c r="C33">
        <v>666</v>
      </c>
      <c r="D33" s="1">
        <v>0.110980961</v>
      </c>
      <c r="E33" s="1">
        <v>0.18393673999999999</v>
      </c>
      <c r="F33" s="1">
        <v>0.50457121500000002</v>
      </c>
      <c r="G33" s="1">
        <v>0.190814172</v>
      </c>
      <c r="H33" s="1">
        <v>9.6969120000000002E-3</v>
      </c>
      <c r="I33" s="2">
        <v>1.1006976999999999E-2</v>
      </c>
      <c r="J33" s="2">
        <v>1.6574729987034154E-3</v>
      </c>
      <c r="K33" s="9">
        <f t="shared" si="0"/>
        <v>5301.0380200426334</v>
      </c>
      <c r="L33" s="9">
        <f t="shared" si="1"/>
        <v>15644.675788440956</v>
      </c>
      <c r="M33" s="5">
        <v>0.28000000000000025</v>
      </c>
      <c r="N33" s="5">
        <v>-3.3779721499999997</v>
      </c>
      <c r="O33" s="16">
        <v>-2.0209196</v>
      </c>
      <c r="P33" s="5">
        <v>112</v>
      </c>
      <c r="Q33" s="25">
        <v>925</v>
      </c>
    </row>
    <row r="34" spans="1:17" x14ac:dyDescent="0.3">
      <c r="A34">
        <v>2010</v>
      </c>
      <c r="B34" s="3">
        <v>9556</v>
      </c>
      <c r="C34">
        <v>925</v>
      </c>
      <c r="D34">
        <v>1.3226563E-2</v>
      </c>
      <c r="E34">
        <v>0.18812193999999999</v>
      </c>
      <c r="F34">
        <v>0.73750507700000001</v>
      </c>
      <c r="G34">
        <v>6.1146420999999999E-2</v>
      </c>
      <c r="H34">
        <v>0</v>
      </c>
      <c r="I34" s="2">
        <v>5.9942993E-2</v>
      </c>
      <c r="J34" s="2">
        <v>2.2137176343957423E-2</v>
      </c>
      <c r="K34" s="9">
        <f t="shared" si="0"/>
        <v>10395.467253913648</v>
      </c>
      <c r="L34" s="9">
        <f>K36*D36+K37*E37+K38*F38+K39*G39+K40*H40</f>
        <v>7061.8279106395858</v>
      </c>
      <c r="M34" s="5">
        <v>0.91</v>
      </c>
      <c r="N34" s="5">
        <v>6.8078528399999998</v>
      </c>
      <c r="O34" s="16">
        <v>5.7628171399999992</v>
      </c>
      <c r="P34" s="5">
        <v>74</v>
      </c>
      <c r="Q34" s="25">
        <v>1037</v>
      </c>
    </row>
    <row r="35" spans="1:17" x14ac:dyDescent="0.3">
      <c r="A35">
        <v>2011</v>
      </c>
      <c r="B35" s="3">
        <v>9940</v>
      </c>
      <c r="C35">
        <v>390</v>
      </c>
      <c r="D35">
        <v>2.8112965E-2</v>
      </c>
      <c r="E35">
        <v>0.23204150600000001</v>
      </c>
      <c r="F35">
        <v>0.53486139499999996</v>
      </c>
      <c r="G35">
        <v>0.19369551500000001</v>
      </c>
      <c r="H35">
        <v>5.3861789999999996E-3</v>
      </c>
      <c r="I35" s="2">
        <v>4.0681837999999998E-2</v>
      </c>
      <c r="J35" s="2">
        <v>1.7454728370221329E-2</v>
      </c>
      <c r="K35" s="9">
        <f t="shared" si="0"/>
        <v>10545.59644023022</v>
      </c>
      <c r="L35" s="9" t="e">
        <f>K37*D37+K38*E38+K39*F39+K40*G40+K41*H41</f>
        <v>#REF!</v>
      </c>
      <c r="M35" s="5">
        <v>-7.63</v>
      </c>
      <c r="N35" s="5">
        <v>10.8123831</v>
      </c>
      <c r="O35" s="16">
        <v>10.210967</v>
      </c>
      <c r="P35" s="5">
        <v>89</v>
      </c>
      <c r="Q35" s="25">
        <v>1193</v>
      </c>
    </row>
    <row r="36" spans="1:17" x14ac:dyDescent="0.3">
      <c r="A36">
        <v>2012</v>
      </c>
      <c r="B36" s="3">
        <v>14400</v>
      </c>
      <c r="C36">
        <v>819</v>
      </c>
      <c r="D36">
        <v>8.0354669999999993E-3</v>
      </c>
      <c r="E36">
        <v>0.25550391099999997</v>
      </c>
      <c r="F36">
        <v>0.62019692400000004</v>
      </c>
      <c r="G36">
        <v>0.116384364</v>
      </c>
      <c r="H36">
        <v>0</v>
      </c>
      <c r="I36" s="2">
        <v>4.3183391000000002E-2</v>
      </c>
      <c r="J36" s="2">
        <v>9.4397909507445577E-3</v>
      </c>
      <c r="K36" s="9">
        <f t="shared" si="0"/>
        <v>15193.327812594005</v>
      </c>
      <c r="L36" s="20" t="e">
        <f>K38*D38+K39*E39+K40*F40+K41*G41+K42*H42</f>
        <v>#REF!</v>
      </c>
      <c r="M36" s="5">
        <v>-1.1099999999999999</v>
      </c>
      <c r="N36" s="5">
        <v>4.8410952700000003</v>
      </c>
      <c r="O36" s="16">
        <v>3.6024985300000001</v>
      </c>
      <c r="P36" s="5">
        <v>85</v>
      </c>
      <c r="Q36" s="25">
        <v>1160</v>
      </c>
    </row>
    <row r="37" spans="1:17" x14ac:dyDescent="0.3">
      <c r="A37">
        <v>2013</v>
      </c>
      <c r="B37" s="3">
        <v>12147</v>
      </c>
      <c r="C37">
        <v>572</v>
      </c>
      <c r="D37">
        <v>6.0000000000000001E-3</v>
      </c>
      <c r="E37">
        <v>6.8217846999999998E-2</v>
      </c>
      <c r="F37">
        <v>0.78269390500000002</v>
      </c>
      <c r="G37">
        <v>0.13844086899999999</v>
      </c>
      <c r="H37">
        <v>6.0000000000000001E-3</v>
      </c>
      <c r="I37" s="2">
        <v>3.2690325999999999E-2</v>
      </c>
      <c r="J37" s="2">
        <v>1.9004076700834722E-2</v>
      </c>
      <c r="K37" s="9">
        <f t="shared" si="0"/>
        <v>12800.775993903959</v>
      </c>
      <c r="L37" s="9"/>
      <c r="M37" s="5">
        <v>-3.5300000000000002</v>
      </c>
      <c r="N37" s="5">
        <v>7.0594871899999996</v>
      </c>
      <c r="O37" s="16">
        <v>7.5101914000000001</v>
      </c>
      <c r="P37" s="5">
        <v>100</v>
      </c>
      <c r="Q37" s="25">
        <v>1054</v>
      </c>
    </row>
    <row r="38" spans="1:17" x14ac:dyDescent="0.3">
      <c r="A38">
        <v>2014</v>
      </c>
      <c r="B38" s="3">
        <v>5593</v>
      </c>
      <c r="C38">
        <v>771</v>
      </c>
      <c r="D38">
        <v>2.8406233999999999E-2</v>
      </c>
      <c r="E38">
        <v>0.20804075799999999</v>
      </c>
      <c r="F38">
        <v>0.51919213799999997</v>
      </c>
      <c r="G38">
        <v>0.244485065</v>
      </c>
      <c r="H38">
        <v>0</v>
      </c>
      <c r="I38" s="2">
        <v>2.5960151000000001E-2</v>
      </c>
      <c r="J38" s="2">
        <v>2.9930734382727951E-2</v>
      </c>
      <c r="K38" s="9">
        <f t="shared" si="0"/>
        <v>5919.2318266592265</v>
      </c>
      <c r="L38" s="9"/>
      <c r="M38" s="5">
        <v>-6.45</v>
      </c>
      <c r="N38" s="5">
        <v>6.0914540400000003</v>
      </c>
      <c r="O38" s="16">
        <v>6.5033849799999999</v>
      </c>
      <c r="P38" s="5">
        <v>100</v>
      </c>
      <c r="Q38" s="25">
        <v>1045</v>
      </c>
    </row>
    <row r="39" spans="1:17" x14ac:dyDescent="0.3">
      <c r="A39">
        <v>2015</v>
      </c>
      <c r="B39" s="3">
        <v>15320</v>
      </c>
      <c r="C39">
        <v>245</v>
      </c>
      <c r="D39">
        <v>1.0501470000000001E-2</v>
      </c>
      <c r="E39">
        <v>0.11441902</v>
      </c>
      <c r="F39">
        <v>0.70591393300000005</v>
      </c>
      <c r="G39">
        <v>0.16916557600000001</v>
      </c>
      <c r="H39">
        <v>0</v>
      </c>
      <c r="I39" s="2">
        <v>8.1114706999999994E-2</v>
      </c>
      <c r="J39" s="2">
        <v>5.775951303165603E-2</v>
      </c>
      <c r="K39" s="9">
        <f t="shared" si="0"/>
        <v>17694.394400590354</v>
      </c>
      <c r="L39" s="9"/>
      <c r="M39" s="5">
        <v>-7.79</v>
      </c>
      <c r="N39" s="5">
        <v>10.155996500000001</v>
      </c>
      <c r="O39" s="16">
        <v>10.4414932</v>
      </c>
      <c r="P39" s="5">
        <v>121</v>
      </c>
      <c r="Q39" s="25">
        <v>1304</v>
      </c>
    </row>
    <row r="40" spans="1:17" x14ac:dyDescent="0.3">
      <c r="A40">
        <v>2016</v>
      </c>
      <c r="B40" s="3">
        <v>9573</v>
      </c>
      <c r="C40">
        <v>66</v>
      </c>
      <c r="D40" s="2">
        <v>4.4354838709677422E-2</v>
      </c>
      <c r="E40" s="2">
        <v>0.24193548387096775</v>
      </c>
      <c r="F40" s="2">
        <v>0.41532258064516131</v>
      </c>
      <c r="G40" s="2">
        <v>0.29838709677419356</v>
      </c>
      <c r="H40">
        <v>0</v>
      </c>
      <c r="I40" s="35">
        <v>6.5520249195712033E-2</v>
      </c>
      <c r="J40" s="35">
        <v>5.0291743146647569E-2</v>
      </c>
      <c r="K40" s="9">
        <f>B40/((1-I40)*(1-J40))</f>
        <v>10786.683848173461</v>
      </c>
      <c r="L40" s="9"/>
      <c r="M40" s="32">
        <v>-3.47</v>
      </c>
      <c r="N40" s="5">
        <v>1.1754769500000002</v>
      </c>
      <c r="O40" s="16">
        <v>3.4555474400000001</v>
      </c>
      <c r="P40" s="5">
        <v>100</v>
      </c>
      <c r="Q40" s="25">
        <v>1315</v>
      </c>
    </row>
    <row r="41" spans="1:17" x14ac:dyDescent="0.3">
      <c r="A41">
        <v>2017</v>
      </c>
      <c r="B41" s="19">
        <v>10240</v>
      </c>
      <c r="D41" s="8">
        <v>3.7617554858934171E-2</v>
      </c>
      <c r="E41" s="8">
        <v>0.34482758620689657</v>
      </c>
      <c r="F41" s="8">
        <v>0.4952978056426332</v>
      </c>
      <c r="G41" s="8">
        <v>0.12225705329153605</v>
      </c>
      <c r="H41">
        <v>0</v>
      </c>
      <c r="I41">
        <v>5.8086696382924338E-2</v>
      </c>
      <c r="J41" s="35">
        <v>5.0739694148936178E-2</v>
      </c>
      <c r="K41" s="20" t="e">
        <f>B41/((1-#REF!)*(1-J41))</f>
        <v>#REF!</v>
      </c>
      <c r="M41" s="5">
        <v>5.07</v>
      </c>
      <c r="N41" s="5">
        <v>-1.13519419</v>
      </c>
      <c r="O41" s="16">
        <v>-2.26158999</v>
      </c>
      <c r="P41" s="5">
        <v>101</v>
      </c>
      <c r="Q41" s="25">
        <v>1247</v>
      </c>
    </row>
    <row r="42" spans="1:17" x14ac:dyDescent="0.3">
      <c r="A42">
        <v>2018</v>
      </c>
      <c r="B42" s="3">
        <v>10353</v>
      </c>
      <c r="D42" s="34">
        <v>5.647840531561462E-2</v>
      </c>
      <c r="E42">
        <v>0.34551495016611294</v>
      </c>
      <c r="F42">
        <v>0.48172757475083056</v>
      </c>
      <c r="G42">
        <v>0.10963455149501661</v>
      </c>
      <c r="H42">
        <v>6.6445182724252493E-3</v>
      </c>
      <c r="I42">
        <v>3.9323671497584541E-2</v>
      </c>
      <c r="J42">
        <v>3.826086956521739E-2</v>
      </c>
      <c r="M42" s="5">
        <v>8.08</v>
      </c>
      <c r="N42" s="30">
        <v>-7.8156792599999996</v>
      </c>
      <c r="O42" s="31">
        <v>-9.4706606700000009</v>
      </c>
      <c r="P42" s="5">
        <v>92</v>
      </c>
      <c r="Q42" s="25">
        <v>1154</v>
      </c>
    </row>
    <row r="43" spans="1:17" x14ac:dyDescent="0.3">
      <c r="A43">
        <v>2019</v>
      </c>
      <c r="B43" s="3">
        <v>5366</v>
      </c>
      <c r="D43">
        <v>7.1428571428571425E-2</v>
      </c>
      <c r="E43">
        <v>0.13095238095238096</v>
      </c>
      <c r="F43">
        <v>0.74206349206349209</v>
      </c>
      <c r="G43">
        <v>5.1587301587301584E-2</v>
      </c>
      <c r="H43">
        <v>3.968253968253968E-3</v>
      </c>
      <c r="I43">
        <v>6.9511740588893034E-2</v>
      </c>
      <c r="J43">
        <v>3.1867312709653373E-2</v>
      </c>
      <c r="M43" s="33">
        <v>6.6</v>
      </c>
      <c r="N43" s="30">
        <v>-3.8451049999999998</v>
      </c>
      <c r="O43" s="31">
        <v>-1.251285</v>
      </c>
      <c r="P43" s="18">
        <v>87</v>
      </c>
      <c r="Q43" s="34">
        <v>907</v>
      </c>
    </row>
    <row r="44" spans="1:17" x14ac:dyDescent="0.3">
      <c r="A44">
        <v>2020</v>
      </c>
      <c r="B44" s="3">
        <v>3650</v>
      </c>
      <c r="D44" s="34">
        <v>5.9602649006622516E-2</v>
      </c>
      <c r="E44" s="34">
        <v>0.25165562913907286</v>
      </c>
      <c r="F44" s="34">
        <v>0.6556291390728477</v>
      </c>
      <c r="G44" s="34">
        <v>3.3112582781456956E-2</v>
      </c>
      <c r="H44">
        <v>0</v>
      </c>
      <c r="I44" s="35">
        <v>0.56109589041095886</v>
      </c>
      <c r="J44" s="36">
        <v>0.17753424657534247</v>
      </c>
      <c r="M44" s="33">
        <v>2.1800000000000002</v>
      </c>
      <c r="N44" s="30">
        <v>-1.77098</v>
      </c>
      <c r="O44" s="31">
        <v>-2.5663999999999998</v>
      </c>
      <c r="P44" s="34">
        <v>116</v>
      </c>
      <c r="Q44" s="34">
        <v>1479</v>
      </c>
    </row>
    <row r="45" spans="1:17" x14ac:dyDescent="0.3">
      <c r="Q45" s="34">
        <v>1470</v>
      </c>
    </row>
  </sheetData>
  <mergeCells count="4">
    <mergeCell ref="D3:H3"/>
    <mergeCell ref="I3:J3"/>
    <mergeCell ref="B3:C3"/>
    <mergeCell ref="M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selection sqref="A1:B1"/>
    </sheetView>
  </sheetViews>
  <sheetFormatPr defaultRowHeight="14.4" x14ac:dyDescent="0.3"/>
  <cols>
    <col min="1" max="10" width="15.5546875" style="37" customWidth="1"/>
    <col min="11" max="16384" width="8.88671875" style="38"/>
  </cols>
  <sheetData>
    <row r="1" spans="1:10" x14ac:dyDescent="0.3">
      <c r="A1" s="37" t="s">
        <v>21</v>
      </c>
      <c r="B1" s="37" t="s">
        <v>22</v>
      </c>
      <c r="C1" s="37" t="s">
        <v>23</v>
      </c>
      <c r="D1" s="37" t="s">
        <v>24</v>
      </c>
      <c r="E1" s="37" t="s">
        <v>25</v>
      </c>
      <c r="F1" s="37" t="s">
        <v>26</v>
      </c>
      <c r="G1" s="37" t="s">
        <v>27</v>
      </c>
      <c r="H1" s="37" t="s">
        <v>28</v>
      </c>
      <c r="I1" s="37" t="s">
        <v>29</v>
      </c>
      <c r="J1" s="37" t="s">
        <v>30</v>
      </c>
    </row>
    <row r="2" spans="1:10" x14ac:dyDescent="0.3">
      <c r="A2" s="37">
        <v>1981</v>
      </c>
      <c r="B2" s="39">
        <v>9545</v>
      </c>
      <c r="C2" s="37">
        <v>176</v>
      </c>
      <c r="D2" s="37">
        <v>6.8956954000000001E-2</v>
      </c>
      <c r="E2" s="37">
        <v>0.26697019900000002</v>
      </c>
      <c r="F2" s="37">
        <v>0.25769867499999999</v>
      </c>
      <c r="G2" s="37">
        <v>0.35869205300000001</v>
      </c>
      <c r="H2" s="37">
        <v>4.7682119000000002E-2</v>
      </c>
      <c r="I2" s="37">
        <v>0.12017029999999999</v>
      </c>
      <c r="J2" s="37">
        <v>0.22032975899999999</v>
      </c>
    </row>
    <row r="3" spans="1:10" x14ac:dyDescent="0.3">
      <c r="A3" s="37">
        <v>1982</v>
      </c>
      <c r="B3" s="39">
        <v>14208</v>
      </c>
      <c r="C3" s="37">
        <v>296</v>
      </c>
      <c r="D3" s="37">
        <v>0.26298531600000002</v>
      </c>
      <c r="E3" s="37">
        <v>0.17008031200000001</v>
      </c>
      <c r="F3" s="37">
        <v>0.50415815200000003</v>
      </c>
      <c r="G3" s="37">
        <v>5.2654089000000001E-2</v>
      </c>
      <c r="H3" s="37">
        <v>1.0122130999999999E-2</v>
      </c>
      <c r="I3" s="37">
        <v>0.12587092999999999</v>
      </c>
      <c r="J3" s="37">
        <v>0.171406274</v>
      </c>
    </row>
    <row r="4" spans="1:10" x14ac:dyDescent="0.3">
      <c r="A4" s="37">
        <v>1983</v>
      </c>
      <c r="B4" s="39">
        <v>6941</v>
      </c>
      <c r="C4" s="37">
        <v>118</v>
      </c>
      <c r="D4" s="37">
        <v>7.1348815999999995E-2</v>
      </c>
      <c r="E4" s="37">
        <v>0.21069673999999999</v>
      </c>
      <c r="F4" s="37">
        <v>0.54935238900000005</v>
      </c>
      <c r="G4" s="37">
        <v>0.168602054</v>
      </c>
      <c r="H4" s="37">
        <v>0</v>
      </c>
      <c r="I4" s="37">
        <v>0.12493151299999999</v>
      </c>
      <c r="J4" s="37">
        <v>0.151267072</v>
      </c>
    </row>
    <row r="5" spans="1:10" x14ac:dyDescent="0.3">
      <c r="A5" s="37">
        <v>1984</v>
      </c>
      <c r="B5" s="39">
        <v>5080</v>
      </c>
      <c r="C5" s="37">
        <v>109</v>
      </c>
      <c r="D5" s="37">
        <v>0.22246191200000001</v>
      </c>
      <c r="E5" s="37">
        <v>0.110422004</v>
      </c>
      <c r="F5" s="37">
        <v>0.61439935300000004</v>
      </c>
      <c r="G5" s="37">
        <v>4.9615748000000001E-2</v>
      </c>
      <c r="H5" s="37">
        <v>3.1009840000000002E-3</v>
      </c>
      <c r="I5" s="37">
        <v>6.7145395999999996E-2</v>
      </c>
      <c r="J5" s="37">
        <v>0.1107746</v>
      </c>
    </row>
    <row r="6" spans="1:10" x14ac:dyDescent="0.3">
      <c r="A6" s="37">
        <v>1985</v>
      </c>
      <c r="B6" s="39">
        <v>17478</v>
      </c>
      <c r="C6" s="37">
        <v>474</v>
      </c>
      <c r="D6" s="37">
        <v>0.203588826</v>
      </c>
      <c r="E6" s="37">
        <v>0.163911903</v>
      </c>
      <c r="F6" s="37">
        <v>0.43311545000000001</v>
      </c>
      <c r="G6" s="37">
        <v>0.19938382099999999</v>
      </c>
      <c r="H6" s="37">
        <v>0</v>
      </c>
      <c r="I6" s="37">
        <v>5.9759073000000003E-2</v>
      </c>
      <c r="J6" s="37">
        <v>0.105734121</v>
      </c>
    </row>
    <row r="7" spans="1:10" x14ac:dyDescent="0.3">
      <c r="A7" s="37">
        <v>1986</v>
      </c>
      <c r="B7" s="39">
        <v>25645</v>
      </c>
      <c r="C7" s="37">
        <v>1509</v>
      </c>
      <c r="D7" s="37">
        <v>0.23522188199999999</v>
      </c>
      <c r="E7" s="37">
        <v>0.44658207100000002</v>
      </c>
      <c r="F7" s="37">
        <v>0.27220630400000001</v>
      </c>
      <c r="G7" s="37">
        <v>4.1005514E-2</v>
      </c>
      <c r="H7" s="37">
        <v>4.9842289999999997E-3</v>
      </c>
      <c r="I7" s="37">
        <v>6.5713873000000006E-2</v>
      </c>
      <c r="J7" s="37">
        <v>0.115185468</v>
      </c>
    </row>
    <row r="8" spans="1:10" x14ac:dyDescent="0.3">
      <c r="A8" s="37">
        <v>1987</v>
      </c>
      <c r="B8" s="39">
        <v>24330</v>
      </c>
      <c r="C8" s="37">
        <v>1863</v>
      </c>
      <c r="D8" s="37">
        <v>0.11034055399999999</v>
      </c>
      <c r="E8" s="37">
        <v>0.29484152699999999</v>
      </c>
      <c r="F8" s="37">
        <v>0.55663105700000004</v>
      </c>
      <c r="G8" s="37">
        <v>3.8186862000000002E-2</v>
      </c>
      <c r="H8" s="37">
        <v>0</v>
      </c>
      <c r="I8" s="37">
        <v>3.6998977000000002E-2</v>
      </c>
      <c r="J8" s="37">
        <v>0.13836082799999999</v>
      </c>
    </row>
    <row r="9" spans="1:10" x14ac:dyDescent="0.3">
      <c r="A9" s="37">
        <v>1988</v>
      </c>
      <c r="B9" s="39">
        <v>42624</v>
      </c>
      <c r="C9" s="37">
        <v>1070</v>
      </c>
      <c r="D9" s="37">
        <v>5.9385001999999999E-2</v>
      </c>
      <c r="E9" s="37">
        <v>0.22818548999999999</v>
      </c>
      <c r="F9" s="37">
        <v>0.63646928800000002</v>
      </c>
      <c r="G9" s="37">
        <v>7.5960218999999995E-2</v>
      </c>
      <c r="H9" s="37">
        <v>0</v>
      </c>
      <c r="I9" s="37">
        <v>8.1598884999999996E-2</v>
      </c>
      <c r="J9" s="37">
        <v>0.15</v>
      </c>
    </row>
    <row r="10" spans="1:10" x14ac:dyDescent="0.3">
      <c r="A10" s="37">
        <v>1989</v>
      </c>
      <c r="B10" s="39">
        <v>12526</v>
      </c>
      <c r="C10" s="37">
        <v>2021</v>
      </c>
      <c r="D10" s="37">
        <v>5.3389830999999999E-2</v>
      </c>
      <c r="E10" s="37">
        <v>0.117231638</v>
      </c>
      <c r="F10" s="37">
        <v>0.56264124299999996</v>
      </c>
      <c r="G10" s="37">
        <v>0.26673728800000002</v>
      </c>
      <c r="H10" s="37">
        <v>0</v>
      </c>
      <c r="I10" s="37">
        <v>0.115931834</v>
      </c>
      <c r="J10" s="37">
        <v>0.15</v>
      </c>
    </row>
    <row r="11" spans="1:10" x14ac:dyDescent="0.3">
      <c r="A11" s="37">
        <v>1990</v>
      </c>
      <c r="B11" s="39">
        <v>7491</v>
      </c>
      <c r="C11" s="37">
        <v>730</v>
      </c>
      <c r="D11" s="37">
        <v>5.5173232000000003E-2</v>
      </c>
      <c r="E11" s="37">
        <v>9.8006645000000003E-2</v>
      </c>
      <c r="F11" s="37">
        <v>0.69767441900000005</v>
      </c>
      <c r="G11" s="37">
        <v>0.13146653999999999</v>
      </c>
      <c r="H11" s="37">
        <v>1.7679165E-2</v>
      </c>
      <c r="I11" s="37">
        <v>0.14756018200000001</v>
      </c>
      <c r="J11" s="37">
        <v>0.15</v>
      </c>
    </row>
    <row r="12" spans="1:10" x14ac:dyDescent="0.3">
      <c r="A12" s="37">
        <v>1991</v>
      </c>
      <c r="B12" s="39">
        <v>3435</v>
      </c>
      <c r="C12" s="37">
        <v>402</v>
      </c>
      <c r="D12" s="37">
        <v>2.2055137999999998E-2</v>
      </c>
      <c r="E12" s="37">
        <v>0.16416040100000001</v>
      </c>
      <c r="F12" s="37">
        <v>0.49047618999999998</v>
      </c>
      <c r="G12" s="37">
        <v>0.32330827099999998</v>
      </c>
      <c r="H12" s="37">
        <v>0</v>
      </c>
      <c r="I12" s="37">
        <v>0.15777392400000001</v>
      </c>
      <c r="J12" s="37">
        <v>0.15</v>
      </c>
    </row>
    <row r="13" spans="1:10" x14ac:dyDescent="0.3">
      <c r="A13" s="37">
        <v>1992</v>
      </c>
      <c r="B13" s="39">
        <v>1391</v>
      </c>
      <c r="C13" s="37">
        <v>190</v>
      </c>
      <c r="D13" s="37">
        <v>0.130327363</v>
      </c>
      <c r="E13" s="37">
        <v>5.9913527000000001E-2</v>
      </c>
      <c r="F13" s="37">
        <v>0.52810376800000003</v>
      </c>
      <c r="G13" s="37">
        <v>0.281655343</v>
      </c>
      <c r="H13" s="37">
        <v>0</v>
      </c>
      <c r="I13" s="37">
        <v>0.13031421600000001</v>
      </c>
      <c r="J13" s="37">
        <v>0.15</v>
      </c>
    </row>
    <row r="14" spans="1:10" x14ac:dyDescent="0.3">
      <c r="A14" s="37">
        <v>1993</v>
      </c>
      <c r="B14" s="39">
        <v>6254</v>
      </c>
      <c r="C14" s="37">
        <v>674</v>
      </c>
      <c r="D14" s="37">
        <v>5.2233251000000001E-2</v>
      </c>
      <c r="E14" s="37">
        <v>0.17183622800000001</v>
      </c>
      <c r="F14" s="37">
        <v>0.50347394499999998</v>
      </c>
      <c r="G14" s="37">
        <v>0.26054590599999999</v>
      </c>
      <c r="H14" s="37">
        <v>1.191067E-2</v>
      </c>
      <c r="I14" s="37">
        <v>0.24400988000000001</v>
      </c>
      <c r="J14" s="37">
        <v>0.04</v>
      </c>
    </row>
    <row r="15" spans="1:10" x14ac:dyDescent="0.3">
      <c r="A15" s="37">
        <v>1994</v>
      </c>
      <c r="B15" s="39">
        <v>4197</v>
      </c>
      <c r="C15" s="37">
        <v>410</v>
      </c>
      <c r="D15" s="37">
        <v>6.2653839999999997E-3</v>
      </c>
      <c r="E15" s="37">
        <v>7.2275676999999997E-2</v>
      </c>
      <c r="F15" s="37">
        <v>0.45759677799999998</v>
      </c>
      <c r="G15" s="37">
        <v>0.42358469500000001</v>
      </c>
      <c r="H15" s="37">
        <v>4.0277466999999997E-2</v>
      </c>
      <c r="I15" s="37">
        <v>0.109188069</v>
      </c>
      <c r="J15" s="37">
        <v>0.08</v>
      </c>
    </row>
    <row r="16" spans="1:10" x14ac:dyDescent="0.3">
      <c r="A16" s="37">
        <v>1995</v>
      </c>
      <c r="B16" s="39">
        <v>18945</v>
      </c>
      <c r="C16" s="37">
        <v>2842</v>
      </c>
      <c r="D16" s="37">
        <v>0.110980961</v>
      </c>
      <c r="E16" s="37">
        <v>0.18393673999999999</v>
      </c>
      <c r="F16" s="37">
        <v>0.50457121500000002</v>
      </c>
      <c r="G16" s="37">
        <v>0.190814172</v>
      </c>
      <c r="H16" s="37">
        <v>9.6969120000000002E-3</v>
      </c>
      <c r="I16" s="37">
        <v>0.15137657900000001</v>
      </c>
      <c r="J16" s="37">
        <v>0.02</v>
      </c>
    </row>
    <row r="17" spans="1:10" x14ac:dyDescent="0.3">
      <c r="A17" s="37">
        <v>1996</v>
      </c>
      <c r="B17" s="39">
        <v>9295</v>
      </c>
      <c r="C17" s="37">
        <v>1195</v>
      </c>
      <c r="D17" s="37">
        <v>0.110980961</v>
      </c>
      <c r="E17" s="37">
        <v>0.18393673999999999</v>
      </c>
      <c r="F17" s="37">
        <v>0.50457121500000002</v>
      </c>
      <c r="G17" s="37">
        <v>0.190814172</v>
      </c>
      <c r="H17" s="37">
        <v>9.6969120000000002E-3</v>
      </c>
      <c r="I17" s="37">
        <v>0.259009392</v>
      </c>
      <c r="J17" s="40">
        <v>0.15126707176424009</v>
      </c>
    </row>
    <row r="18" spans="1:10" x14ac:dyDescent="0.3">
      <c r="A18" s="37">
        <v>1997</v>
      </c>
      <c r="B18" s="39">
        <v>9599</v>
      </c>
      <c r="C18" s="37">
        <v>1288</v>
      </c>
      <c r="D18" s="37">
        <v>0.110980961</v>
      </c>
      <c r="E18" s="37">
        <v>0.18393673999999999</v>
      </c>
      <c r="F18" s="37">
        <v>0.50457121500000002</v>
      </c>
      <c r="G18" s="37">
        <v>0.190814172</v>
      </c>
      <c r="H18" s="37">
        <v>9.6969120000000002E-3</v>
      </c>
      <c r="I18" s="37">
        <v>0.131821625</v>
      </c>
      <c r="J18" s="40">
        <v>0.11077460012938634</v>
      </c>
    </row>
    <row r="19" spans="1:10" x14ac:dyDescent="0.3">
      <c r="A19" s="37">
        <v>1998</v>
      </c>
      <c r="B19" s="39">
        <v>3684</v>
      </c>
      <c r="C19" s="37">
        <v>491</v>
      </c>
      <c r="D19" s="37">
        <v>0.110980961</v>
      </c>
      <c r="E19" s="37">
        <v>0.18393673999999999</v>
      </c>
      <c r="F19" s="37">
        <v>0.50457121500000002</v>
      </c>
      <c r="G19" s="37">
        <v>0.190814172</v>
      </c>
      <c r="H19" s="37">
        <v>9.6969120000000002E-3</v>
      </c>
      <c r="I19" s="37">
        <v>0.19643164799999999</v>
      </c>
      <c r="J19" s="40">
        <v>0.10573412097578432</v>
      </c>
    </row>
    <row r="20" spans="1:10" x14ac:dyDescent="0.3">
      <c r="A20" s="37">
        <v>1999</v>
      </c>
      <c r="B20" s="39">
        <v>5952</v>
      </c>
      <c r="C20" s="37">
        <v>601</v>
      </c>
      <c r="D20" s="37">
        <v>0.110980961</v>
      </c>
      <c r="E20" s="37">
        <v>0.18393673999999999</v>
      </c>
      <c r="F20" s="37">
        <v>0.50457121500000002</v>
      </c>
      <c r="G20" s="37">
        <v>0.190814172</v>
      </c>
      <c r="H20" s="37">
        <v>9.6969120000000002E-3</v>
      </c>
      <c r="I20" s="37">
        <v>0.147017124</v>
      </c>
      <c r="J20" s="40">
        <v>0.11518546759363085</v>
      </c>
    </row>
    <row r="21" spans="1:10" x14ac:dyDescent="0.3">
      <c r="A21" s="37">
        <v>2000</v>
      </c>
      <c r="B21" s="39">
        <v>3443</v>
      </c>
      <c r="C21" s="37">
        <v>1073</v>
      </c>
      <c r="D21" s="37">
        <v>0.110980961</v>
      </c>
      <c r="E21" s="37">
        <v>0.18393673999999999</v>
      </c>
      <c r="F21" s="37">
        <v>0.50457121500000002</v>
      </c>
      <c r="G21" s="37">
        <v>0.190814172</v>
      </c>
      <c r="H21" s="37">
        <v>9.6969120000000002E-3</v>
      </c>
      <c r="I21" s="37">
        <v>0.13119758200000001</v>
      </c>
      <c r="J21" s="40">
        <v>0.13836082763786167</v>
      </c>
    </row>
    <row r="22" spans="1:10" x14ac:dyDescent="0.3">
      <c r="A22" s="37">
        <v>2001</v>
      </c>
      <c r="B22" s="39">
        <v>9339</v>
      </c>
      <c r="C22" s="37">
        <v>957</v>
      </c>
      <c r="D22" s="37">
        <v>0.110980961</v>
      </c>
      <c r="E22" s="37">
        <v>0.18393673999999999</v>
      </c>
      <c r="F22" s="37">
        <v>0.50457121500000002</v>
      </c>
      <c r="G22" s="37">
        <v>0.190814172</v>
      </c>
      <c r="H22" s="37">
        <v>9.6969120000000002E-3</v>
      </c>
      <c r="I22" s="37">
        <v>8.9373416999999997E-2</v>
      </c>
      <c r="J22" s="37">
        <v>0.15</v>
      </c>
    </row>
    <row r="23" spans="1:10" x14ac:dyDescent="0.3">
      <c r="A23" s="37">
        <v>2002</v>
      </c>
      <c r="B23" s="39">
        <v>6987</v>
      </c>
      <c r="C23" s="37">
        <v>1632</v>
      </c>
      <c r="D23" s="37">
        <v>0.110980961</v>
      </c>
      <c r="E23" s="37">
        <v>0.18393673999999999</v>
      </c>
      <c r="F23" s="37">
        <v>0.50457121500000002</v>
      </c>
      <c r="G23" s="37">
        <v>0.190814172</v>
      </c>
      <c r="H23" s="37">
        <v>9.6969120000000002E-3</v>
      </c>
      <c r="I23" s="37">
        <v>9.8559164000000005E-2</v>
      </c>
      <c r="J23" s="37">
        <v>0.15</v>
      </c>
    </row>
    <row r="24" spans="1:10" x14ac:dyDescent="0.3">
      <c r="A24" s="37">
        <v>2003</v>
      </c>
      <c r="B24" s="39">
        <v>19270</v>
      </c>
      <c r="C24" s="37">
        <v>903</v>
      </c>
      <c r="D24" s="37">
        <v>0.110980961</v>
      </c>
      <c r="E24" s="37">
        <v>0.18393673999999999</v>
      </c>
      <c r="F24" s="37">
        <v>0.50457121500000002</v>
      </c>
      <c r="G24" s="37">
        <v>0.190814172</v>
      </c>
      <c r="H24" s="37">
        <v>9.6969120000000002E-3</v>
      </c>
      <c r="I24" s="37">
        <v>0.18532780500000001</v>
      </c>
      <c r="J24" s="37">
        <v>0.15</v>
      </c>
    </row>
    <row r="25" spans="1:10" x14ac:dyDescent="0.3">
      <c r="A25" s="37">
        <v>2004</v>
      </c>
      <c r="B25" s="39">
        <v>13255</v>
      </c>
      <c r="C25" s="37">
        <v>1040</v>
      </c>
      <c r="D25" s="37">
        <v>0.110980961</v>
      </c>
      <c r="E25" s="37">
        <v>0.18393673999999999</v>
      </c>
      <c r="F25" s="37">
        <v>0.50457121500000002</v>
      </c>
      <c r="G25" s="37">
        <v>0.190814172</v>
      </c>
      <c r="H25" s="37">
        <v>9.6969120000000002E-3</v>
      </c>
      <c r="I25" s="37">
        <v>8.9727872E-2</v>
      </c>
      <c r="J25" s="37">
        <v>0.15</v>
      </c>
    </row>
    <row r="26" spans="1:10" x14ac:dyDescent="0.3">
      <c r="A26" s="37">
        <v>2005</v>
      </c>
      <c r="B26" s="39">
        <v>5803</v>
      </c>
      <c r="C26" s="37">
        <v>491</v>
      </c>
      <c r="D26" s="37">
        <v>0.110980961</v>
      </c>
      <c r="E26" s="37">
        <v>0.18393673999999999</v>
      </c>
      <c r="F26" s="37">
        <v>0.50457121500000002</v>
      </c>
      <c r="G26" s="37">
        <v>0.190814172</v>
      </c>
      <c r="H26" s="37">
        <v>9.6969120000000002E-3</v>
      </c>
      <c r="I26" s="37">
        <v>0.20371972799999999</v>
      </c>
      <c r="J26" s="37">
        <v>0.15</v>
      </c>
    </row>
    <row r="27" spans="1:10" x14ac:dyDescent="0.3">
      <c r="A27" s="37">
        <v>2006</v>
      </c>
      <c r="B27" s="39">
        <v>4763</v>
      </c>
      <c r="C27" s="37">
        <v>278</v>
      </c>
      <c r="D27" s="37">
        <v>0.110980961</v>
      </c>
      <c r="E27" s="37">
        <v>0.18393673999999999</v>
      </c>
      <c r="F27" s="37">
        <v>0.50457121500000002</v>
      </c>
      <c r="G27" s="37">
        <v>0.190814172</v>
      </c>
      <c r="H27" s="37">
        <v>9.6969120000000002E-3</v>
      </c>
      <c r="I27" s="37">
        <v>0.135423192</v>
      </c>
      <c r="J27" s="37">
        <v>0.04</v>
      </c>
    </row>
    <row r="28" spans="1:10" x14ac:dyDescent="0.3">
      <c r="A28" s="37">
        <v>2007</v>
      </c>
      <c r="B28" s="39">
        <v>3465</v>
      </c>
      <c r="C28" s="37">
        <v>1695</v>
      </c>
      <c r="D28" s="37">
        <v>0.110980961</v>
      </c>
      <c r="E28" s="37">
        <v>0.18393673999999999</v>
      </c>
      <c r="F28" s="37">
        <v>0.50457121500000002</v>
      </c>
      <c r="G28" s="37">
        <v>0.190814172</v>
      </c>
      <c r="H28" s="37">
        <v>9.6969120000000002E-3</v>
      </c>
      <c r="I28" s="37">
        <v>0.10208885600000001</v>
      </c>
      <c r="J28" s="37">
        <v>0.08</v>
      </c>
    </row>
    <row r="29" spans="1:10" x14ac:dyDescent="0.3">
      <c r="A29" s="37">
        <v>2008</v>
      </c>
      <c r="B29" s="41">
        <v>3970</v>
      </c>
      <c r="C29" s="37">
        <v>1458</v>
      </c>
      <c r="D29" s="37">
        <v>0.110980961</v>
      </c>
      <c r="E29" s="37">
        <v>0.18393673999999999</v>
      </c>
      <c r="F29" s="37">
        <v>0.50457121500000002</v>
      </c>
      <c r="G29" s="37">
        <v>0.190814172</v>
      </c>
      <c r="H29" s="37">
        <v>9.6969120000000002E-3</v>
      </c>
      <c r="I29" s="37">
        <v>9.8565299999999996E-4</v>
      </c>
      <c r="J29" s="37">
        <v>6.5541561712846343E-3</v>
      </c>
    </row>
    <row r="30" spans="1:10" x14ac:dyDescent="0.3">
      <c r="A30" s="37">
        <v>2009</v>
      </c>
      <c r="B30" s="41">
        <v>5234</v>
      </c>
      <c r="C30" s="37">
        <v>666</v>
      </c>
      <c r="D30" s="37">
        <v>0.110980961</v>
      </c>
      <c r="E30" s="37">
        <v>0.18393673999999999</v>
      </c>
      <c r="F30" s="37">
        <v>0.50457121500000002</v>
      </c>
      <c r="G30" s="37">
        <v>0.190814172</v>
      </c>
      <c r="H30" s="37">
        <v>9.6969120000000002E-3</v>
      </c>
      <c r="I30" s="37">
        <v>1.1006976999999999E-2</v>
      </c>
      <c r="J30" s="37">
        <v>1.6574729987034154E-3</v>
      </c>
    </row>
    <row r="31" spans="1:10" x14ac:dyDescent="0.3">
      <c r="A31" s="37">
        <v>2010</v>
      </c>
      <c r="B31" s="41">
        <v>9556</v>
      </c>
      <c r="C31" s="37">
        <v>925</v>
      </c>
      <c r="D31" s="37">
        <v>1.3226563E-2</v>
      </c>
      <c r="E31" s="37">
        <v>0.18812193999999999</v>
      </c>
      <c r="F31" s="37">
        <v>0.73750507700000001</v>
      </c>
      <c r="G31" s="37">
        <v>6.1146420999999999E-2</v>
      </c>
      <c r="H31" s="37">
        <v>0</v>
      </c>
      <c r="I31" s="37">
        <v>5.9942993E-2</v>
      </c>
      <c r="J31" s="37">
        <v>2.2137176343957423E-2</v>
      </c>
    </row>
    <row r="32" spans="1:10" x14ac:dyDescent="0.3">
      <c r="A32" s="37">
        <v>2011</v>
      </c>
      <c r="B32" s="41">
        <v>9940</v>
      </c>
      <c r="C32" s="37">
        <v>390</v>
      </c>
      <c r="D32" s="37">
        <v>2.8112965E-2</v>
      </c>
      <c r="E32" s="37">
        <v>0.23204150600000001</v>
      </c>
      <c r="F32" s="37">
        <v>0.53486139499999996</v>
      </c>
      <c r="G32" s="37">
        <v>0.19369551500000001</v>
      </c>
      <c r="H32" s="37">
        <v>5.3861789999999996E-3</v>
      </c>
      <c r="I32" s="37">
        <v>4.0681837999999998E-2</v>
      </c>
      <c r="J32" s="37">
        <v>1.7454728370221329E-2</v>
      </c>
    </row>
    <row r="33" spans="1:10" x14ac:dyDescent="0.3">
      <c r="A33" s="37">
        <v>2012</v>
      </c>
      <c r="B33" s="41">
        <v>14400</v>
      </c>
      <c r="C33" s="37">
        <v>819</v>
      </c>
      <c r="D33" s="37">
        <v>8.0354669999999993E-3</v>
      </c>
      <c r="E33" s="37">
        <v>0.25550391099999997</v>
      </c>
      <c r="F33" s="37">
        <v>0.62019692400000004</v>
      </c>
      <c r="G33" s="37">
        <v>0.116384364</v>
      </c>
      <c r="H33" s="37">
        <v>0</v>
      </c>
      <c r="I33" s="37">
        <v>4.3183391000000002E-2</v>
      </c>
      <c r="J33" s="37">
        <v>9.4397909507445577E-3</v>
      </c>
    </row>
    <row r="34" spans="1:10" x14ac:dyDescent="0.3">
      <c r="A34" s="37">
        <v>2013</v>
      </c>
      <c r="B34" s="41">
        <v>12147</v>
      </c>
      <c r="C34" s="37">
        <v>572</v>
      </c>
      <c r="D34" s="37">
        <v>6.0000000000000001E-3</v>
      </c>
      <c r="E34" s="37">
        <v>6.8217846999999998E-2</v>
      </c>
      <c r="F34" s="37">
        <v>0.78269390500000002</v>
      </c>
      <c r="G34" s="37">
        <v>0.13844086899999999</v>
      </c>
      <c r="H34" s="37">
        <v>6.0000000000000001E-3</v>
      </c>
      <c r="I34" s="37">
        <v>3.2690325999999999E-2</v>
      </c>
      <c r="J34" s="37">
        <v>1.9004076700834722E-2</v>
      </c>
    </row>
    <row r="35" spans="1:10" x14ac:dyDescent="0.3">
      <c r="A35" s="37">
        <v>2014</v>
      </c>
      <c r="B35" s="41">
        <v>5593</v>
      </c>
      <c r="C35" s="37">
        <v>771</v>
      </c>
      <c r="D35" s="37">
        <v>2.8406233999999999E-2</v>
      </c>
      <c r="E35" s="37">
        <v>0.20804075799999999</v>
      </c>
      <c r="F35" s="37">
        <v>0.51919213799999997</v>
      </c>
      <c r="G35" s="37">
        <v>0.244485065</v>
      </c>
      <c r="H35" s="37">
        <v>0</v>
      </c>
      <c r="I35" s="37">
        <v>2.5960151000000001E-2</v>
      </c>
      <c r="J35" s="37">
        <v>2.9930734382727951E-2</v>
      </c>
    </row>
    <row r="36" spans="1:10" x14ac:dyDescent="0.3">
      <c r="A36" s="37">
        <v>2015</v>
      </c>
      <c r="B36" s="41">
        <v>15320</v>
      </c>
      <c r="C36" s="37">
        <v>245</v>
      </c>
      <c r="D36" s="37">
        <v>1.0501470000000001E-2</v>
      </c>
      <c r="E36" s="37">
        <v>0.11441902</v>
      </c>
      <c r="F36" s="37">
        <v>0.70591393300000005</v>
      </c>
      <c r="G36" s="37">
        <v>0.16916557600000001</v>
      </c>
      <c r="H36" s="37">
        <v>0</v>
      </c>
      <c r="I36" s="37">
        <v>8.1114706999999994E-2</v>
      </c>
      <c r="J36" s="37">
        <v>5.775951303165603E-2</v>
      </c>
    </row>
    <row r="37" spans="1:10" x14ac:dyDescent="0.3">
      <c r="A37" s="37">
        <v>2016</v>
      </c>
      <c r="B37" s="41">
        <v>9573</v>
      </c>
      <c r="C37" s="37">
        <v>66</v>
      </c>
      <c r="D37" s="37">
        <v>4.4354838709677422E-2</v>
      </c>
      <c r="E37" s="37">
        <v>0.24193548387096775</v>
      </c>
      <c r="F37" s="37">
        <v>0.41532258064516131</v>
      </c>
      <c r="G37" s="37">
        <v>0.29838709677419356</v>
      </c>
      <c r="H37" s="37">
        <v>0</v>
      </c>
      <c r="I37" s="42">
        <v>6.5520249195712033E-2</v>
      </c>
      <c r="J37" s="42">
        <v>5.0291743146647569E-2</v>
      </c>
    </row>
    <row r="38" spans="1:10" x14ac:dyDescent="0.3">
      <c r="A38" s="37">
        <v>2017</v>
      </c>
      <c r="B38" s="37">
        <v>10240</v>
      </c>
      <c r="D38" s="37">
        <v>3.7617554858934171E-2</v>
      </c>
      <c r="E38" s="37">
        <v>0.34482758620689657</v>
      </c>
      <c r="F38" s="37">
        <v>0.4952978056426332</v>
      </c>
      <c r="G38" s="37">
        <v>0.12225705329153605</v>
      </c>
      <c r="H38" s="37">
        <v>0</v>
      </c>
      <c r="I38" s="37">
        <v>5.8086696382924338E-2</v>
      </c>
      <c r="J38" s="37">
        <v>5.0739694148936178E-2</v>
      </c>
    </row>
    <row r="39" spans="1:10" x14ac:dyDescent="0.3">
      <c r="A39" s="37">
        <v>2018</v>
      </c>
      <c r="B39" s="41">
        <v>10353</v>
      </c>
      <c r="D39" s="37">
        <v>5.647840531561462E-2</v>
      </c>
      <c r="E39" s="37">
        <v>0.34551495016611294</v>
      </c>
      <c r="F39" s="37">
        <v>0.48172757475083056</v>
      </c>
      <c r="G39" s="37">
        <v>0.10963455149501661</v>
      </c>
      <c r="H39" s="37">
        <v>6.6445182724252493E-3</v>
      </c>
      <c r="I39" s="37">
        <v>3.9323671497584541E-2</v>
      </c>
      <c r="J39" s="37">
        <v>3.826086956521739E-2</v>
      </c>
    </row>
    <row r="40" spans="1:10" x14ac:dyDescent="0.3">
      <c r="A40" s="37">
        <v>2019</v>
      </c>
      <c r="B40" s="41">
        <v>5366</v>
      </c>
      <c r="D40" s="37">
        <v>7.1428571428571425E-2</v>
      </c>
      <c r="E40" s="37">
        <v>0.13095238095238096</v>
      </c>
      <c r="F40" s="37">
        <v>0.74206349206349209</v>
      </c>
      <c r="G40" s="37">
        <v>5.1587301587301584E-2</v>
      </c>
      <c r="H40" s="37">
        <v>3.968253968253968E-3</v>
      </c>
      <c r="I40" s="37">
        <v>6.9511740588893034E-2</v>
      </c>
      <c r="J40" s="37">
        <v>3.1867312709653373E-2</v>
      </c>
    </row>
    <row r="41" spans="1:10" x14ac:dyDescent="0.3">
      <c r="A41" s="37">
        <v>2020</v>
      </c>
      <c r="B41" s="41">
        <v>3650</v>
      </c>
      <c r="D41" s="37">
        <v>5.9602649006622516E-2</v>
      </c>
      <c r="E41" s="37">
        <v>0.25165562913907286</v>
      </c>
      <c r="F41" s="37">
        <v>0.6556291390728477</v>
      </c>
      <c r="G41" s="37">
        <v>3.3112582781456956E-2</v>
      </c>
      <c r="H41" s="37">
        <v>0</v>
      </c>
      <c r="I41" s="37">
        <v>0.56109589041095886</v>
      </c>
      <c r="J41" s="37">
        <v>0.17753424657534247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N_Age_Harv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Falcy</dc:creator>
  <cp:lastModifiedBy>Adam J Storch</cp:lastModifiedBy>
  <dcterms:created xsi:type="dcterms:W3CDTF">2018-02-07T18:44:28Z</dcterms:created>
  <dcterms:modified xsi:type="dcterms:W3CDTF">2021-02-08T22:24:42Z</dcterms:modified>
</cp:coreProperties>
</file>