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zubiafrica-my.sharepoint.com/personal/marvin_lomo_azubiafrica_org/Documents/AECC/Week 3/"/>
    </mc:Choice>
  </mc:AlternateContent>
  <xr:revisionPtr revIDLastSave="151" documentId="8_{E514711B-3FB8-46FC-B322-D48D3E38C6DB}" xr6:coauthVersionLast="47" xr6:coauthVersionMax="47" xr10:uidLastSave="{8CD949BE-5309-4502-90AE-1EE4E03869E1}"/>
  <bookViews>
    <workbookView xWindow="-25710" yWindow="-110" windowWidth="25820" windowHeight="15500" firstSheet="6" activeTab="6" xr2:uid="{00000000-000D-0000-FFFF-FFFF00000000}"/>
  </bookViews>
  <sheets>
    <sheet name="&amp;UnStack" sheetId="10" state="hidden" r:id="rId1"/>
    <sheet name="&amp;GraphData" sheetId="17" state="hidden" r:id="rId2"/>
    <sheet name="&amp;WorkArea" sheetId="18" state="hidden" r:id="rId3"/>
    <sheet name="&amp;DataIndices" sheetId="8" state="hidden" r:id="rId4"/>
    <sheet name="&amp;DataCopy" sheetId="7" state="hidden" r:id="rId5"/>
    <sheet name="&amp;Miscel_Area" sheetId="4" state="hidden" r:id="rId6"/>
    <sheet name="Data" sheetId="1" r:id="rId7"/>
  </sheets>
  <definedNames>
    <definedName name="DARefs">'&amp;DataIndices'!$A$2:$E$2</definedName>
    <definedName name="PXLCopy">'&amp;DataCopy'!$A$1:$AH$37</definedName>
    <definedName name="PXLData">'&amp;UnStack'!$A$1:$AH$37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5" i="1" l="1"/>
  <c r="L19" i="1"/>
  <c r="L20" i="1"/>
  <c r="L21" i="1"/>
  <c r="L7" i="1"/>
  <c r="L6" i="1"/>
  <c r="L5" i="1"/>
  <c r="G1" i="4"/>
  <c r="AU1" i="18"/>
  <c r="AS2" i="18" s="1"/>
  <c r="BO1" i="18"/>
  <c r="BW1" i="18" l="1"/>
  <c r="AS12" i="18"/>
  <c r="BM24" i="18"/>
  <c r="BM16" i="18"/>
  <c r="BM8" i="18"/>
  <c r="BW2" i="18"/>
  <c r="BW11" i="18"/>
  <c r="BW22" i="18"/>
  <c r="AS21" i="18"/>
  <c r="AS11" i="18"/>
  <c r="BM23" i="18"/>
  <c r="BM15" i="18"/>
  <c r="BM7" i="18"/>
  <c r="BW3" i="18"/>
  <c r="BW13" i="18"/>
  <c r="BW23" i="18"/>
  <c r="AS20" i="18"/>
  <c r="AS9" i="18"/>
  <c r="BM22" i="18"/>
  <c r="BM14" i="18"/>
  <c r="BM6" i="18"/>
  <c r="BW4" i="18"/>
  <c r="BW14" i="18"/>
  <c r="BW25" i="18"/>
  <c r="AS19" i="18"/>
  <c r="AS8" i="18"/>
  <c r="BM25" i="18"/>
  <c r="BM9" i="18"/>
  <c r="BW21" i="18"/>
  <c r="BM13" i="18"/>
  <c r="AS7" i="18"/>
  <c r="BM17" i="18"/>
  <c r="BW10" i="18"/>
  <c r="AS23" i="18"/>
  <c r="BM21" i="18"/>
  <c r="BM5" i="18"/>
  <c r="BW5" i="18"/>
  <c r="BW15" i="18"/>
  <c r="BW26" i="18"/>
  <c r="AS17" i="18"/>
  <c r="AS5" i="18"/>
  <c r="BM20" i="18"/>
  <c r="BM12" i="18"/>
  <c r="BM4" i="18"/>
  <c r="BW6" i="18"/>
  <c r="BW17" i="18"/>
  <c r="AS1" i="18"/>
  <c r="AS16" i="18"/>
  <c r="BM1" i="18"/>
  <c r="BM19" i="18"/>
  <c r="BM11" i="18"/>
  <c r="BM3" i="18"/>
  <c r="BW7" i="18"/>
  <c r="BW18" i="18"/>
  <c r="AS25" i="18"/>
  <c r="AS15" i="18"/>
  <c r="AS4" i="18"/>
  <c r="BM26" i="18"/>
  <c r="BM18" i="18"/>
  <c r="BM10" i="18"/>
  <c r="BM2" i="18"/>
  <c r="BW9" i="18"/>
  <c r="BW19" i="18"/>
  <c r="AS24" i="18"/>
  <c r="AS13" i="18"/>
  <c r="AS3" i="18"/>
  <c r="BW8" i="18"/>
  <c r="BW12" i="18"/>
  <c r="BW16" i="18"/>
  <c r="BW20" i="18"/>
  <c r="BW24" i="18"/>
  <c r="AS26" i="18"/>
  <c r="AS22" i="18"/>
  <c r="AS18" i="18"/>
  <c r="AS14" i="18"/>
  <c r="AS10" i="18"/>
  <c r="AS6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R. Anderson</author>
  </authors>
  <commentList>
    <comment ref="A1" authorId="0" shapeId="0" xr:uid="{00000000-0006-0000-0400-000001000000}">
      <text/>
    </comment>
  </commentList>
</comments>
</file>

<file path=xl/sharedStrings.xml><?xml version="1.0" encoding="utf-8"?>
<sst xmlns="http://schemas.openxmlformats.org/spreadsheetml/2006/main" count="180" uniqueCount="102">
  <si>
    <t>Weight</t>
  </si>
  <si>
    <t>Two Sided</t>
  </si>
  <si>
    <t>Right Open</t>
  </si>
  <si>
    <t>Left Open</t>
  </si>
  <si>
    <t>H1: Not Equal</t>
  </si>
  <si>
    <t>H1: Great Than</t>
  </si>
  <si>
    <t>H1: Less Than</t>
  </si>
  <si>
    <t>&gt;</t>
  </si>
  <si>
    <t>&lt;</t>
  </si>
  <si>
    <t>Mean</t>
  </si>
  <si>
    <t>Sheet1:1</t>
  </si>
  <si>
    <t>Sheet1</t>
  </si>
  <si>
    <t>$A$1:a$37</t>
  </si>
  <si>
    <t>Row1</t>
  </si>
  <si>
    <t>Row2</t>
  </si>
  <si>
    <t>Row3</t>
  </si>
  <si>
    <t>Row4</t>
  </si>
  <si>
    <t>Row5</t>
  </si>
  <si>
    <t>Row6</t>
  </si>
  <si>
    <t>Row7</t>
  </si>
  <si>
    <t>Row8</t>
  </si>
  <si>
    <t>Row9</t>
  </si>
  <si>
    <t>Row10</t>
  </si>
  <si>
    <t>Row11</t>
  </si>
  <si>
    <t>Row12</t>
  </si>
  <si>
    <t>Row13</t>
  </si>
  <si>
    <t>Row14</t>
  </si>
  <si>
    <t>Row15</t>
  </si>
  <si>
    <t>Row16</t>
  </si>
  <si>
    <t>Row17</t>
  </si>
  <si>
    <t>Row18</t>
  </si>
  <si>
    <t>Row19</t>
  </si>
  <si>
    <t>Row20</t>
  </si>
  <si>
    <t>Row21</t>
  </si>
  <si>
    <t>Row22</t>
  </si>
  <si>
    <t>Row23</t>
  </si>
  <si>
    <t>Row24</t>
  </si>
  <si>
    <t>Row25</t>
  </si>
  <si>
    <t>Row26</t>
  </si>
  <si>
    <t>Row27</t>
  </si>
  <si>
    <t>Row28</t>
  </si>
  <si>
    <t>Row29</t>
  </si>
  <si>
    <t>Row30</t>
  </si>
  <si>
    <t>Row31</t>
  </si>
  <si>
    <t>Row32</t>
  </si>
  <si>
    <t>Row33</t>
  </si>
  <si>
    <t>Row34</t>
  </si>
  <si>
    <t>Row35</t>
  </si>
  <si>
    <t>Row36</t>
  </si>
  <si>
    <t>ColC</t>
  </si>
  <si>
    <t>ColD</t>
  </si>
  <si>
    <t>ColE</t>
  </si>
  <si>
    <t>ColF</t>
  </si>
  <si>
    <t>ColG</t>
  </si>
  <si>
    <t>ColH</t>
  </si>
  <si>
    <t>ColI</t>
  </si>
  <si>
    <t>ColJ</t>
  </si>
  <si>
    <t>ColK</t>
  </si>
  <si>
    <t>ColL</t>
  </si>
  <si>
    <t>ColM</t>
  </si>
  <si>
    <t>ColN</t>
  </si>
  <si>
    <t>ColO</t>
  </si>
  <si>
    <t>ColP</t>
  </si>
  <si>
    <t>ColQ</t>
  </si>
  <si>
    <t>ColR</t>
  </si>
  <si>
    <t>ColS</t>
  </si>
  <si>
    <t>ColT</t>
  </si>
  <si>
    <t>ColU</t>
  </si>
  <si>
    <t>ColV</t>
  </si>
  <si>
    <t>ColW</t>
  </si>
  <si>
    <t>ColX</t>
  </si>
  <si>
    <t>ColY</t>
  </si>
  <si>
    <t>ColZ</t>
  </si>
  <si>
    <t>Col[</t>
  </si>
  <si>
    <t>Col\</t>
  </si>
  <si>
    <t>Col]</t>
  </si>
  <si>
    <t>Col^</t>
  </si>
  <si>
    <t>Col_</t>
  </si>
  <si>
    <t>Col`</t>
  </si>
  <si>
    <t>Cola</t>
  </si>
  <si>
    <t>Colb</t>
  </si>
  <si>
    <t>Sample</t>
  </si>
  <si>
    <t>The Kenya Standards Authority periodically conducts statistical studies designed to test the claims that manufacturers make about their products. For example, the label on a large can of Azubi Coffee states that the can contains 3 pounds of coffee. The Kenya Standards Authority knows that Azubi Coffee’s production process cannot place exactly 3 pounds of coffee in each can, even if the mean filling weight for the population of all cans filled is 3 pounds per can. However, as long as the population mean filling weight is at least 3 pounds per can, the rights of consumers will be protected. Thus, the Kenya Standards Authority  interprets the label information on a large can of coffee as a claim by Azubi Coffee that the population mean filling weight is at least 3 pounds per can. How can KSA check Azubi Coffee's claim by conducting a lower-tail hypothesis test.</t>
  </si>
  <si>
    <t>Null Hypothesis Ho:</t>
  </si>
  <si>
    <t>Alternative Hypothesis Ha:</t>
  </si>
  <si>
    <t>µ</t>
  </si>
  <si>
    <t>Step 2: Develop Null and Alternative Hypothesis</t>
  </si>
  <si>
    <t>Step 1: Perform Descriptive Statistics</t>
  </si>
  <si>
    <t>Step 3: Calculate the Test-Statistic</t>
  </si>
  <si>
    <t>Test Statistic t:</t>
  </si>
  <si>
    <t xml:space="preserve">P-value i.e. P(µ &lt;= 3) </t>
  </si>
  <si>
    <t>Step 5: Make Decision at α &lt; 0.05</t>
  </si>
  <si>
    <t>Sample Size (n)</t>
  </si>
  <si>
    <t xml:space="preserve">Sample mean ( x̄ ) </t>
  </si>
  <si>
    <t>Sample Standard Deviation (s)</t>
  </si>
  <si>
    <t>Decision on Type of Test</t>
  </si>
  <si>
    <t>Standard Error (s/sqrt(n))</t>
  </si>
  <si>
    <t>&gt;=</t>
  </si>
  <si>
    <t>One-Tailed Test (lower-tail test)</t>
  </si>
  <si>
    <t>Degrees of freedom (n-1)</t>
  </si>
  <si>
    <t>Given that our P-Value is lesss than the alpha value of 0.05, we can reject the null hypothesis that the population mean is &gt;= 3.0 pounds of coffee.</t>
  </si>
  <si>
    <t>Step 4: Compute the P-Value for the Lower-Tailed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</si>
</sst>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name val="Times New Roman"/>
    </font>
    <font>
      <sz val="8"/>
      <name val="Times New Roman"/>
      <family val="1"/>
    </font>
    <font>
      <sz val="8"/>
      <name val="Arial"/>
      <family val="2"/>
    </font>
    <font>
      <sz val="12"/>
      <name val="Symbol"/>
      <family val="1"/>
      <charset val="2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4"/>
      <name val="Arial Narrow"/>
      <family val="2"/>
    </font>
    <font>
      <b/>
      <sz val="14"/>
      <name val="Arial Narrow"/>
      <family val="2"/>
    </font>
    <font>
      <sz val="14"/>
      <color rgb="FF006100"/>
      <name val="Arial Narrow"/>
      <family val="2"/>
    </font>
    <font>
      <b/>
      <sz val="14"/>
      <color rgb="FFFA7D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ck">
        <color theme="4"/>
      </top>
      <bottom/>
      <diagonal/>
    </border>
    <border>
      <left/>
      <right style="thin">
        <color rgb="FF7F7F7F"/>
      </right>
      <top style="thick">
        <color theme="4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</borders>
  <cellStyleXfs count="4">
    <xf numFmtId="0" fontId="0" fillId="0" borderId="0"/>
    <xf numFmtId="0" fontId="4" fillId="0" borderId="1" applyNumberFormat="0" applyFill="0" applyAlignment="0" applyProtection="0"/>
    <xf numFmtId="0" fontId="5" fillId="2" borderId="0" applyNumberFormat="0" applyBorder="0" applyAlignment="0" applyProtection="0"/>
    <xf numFmtId="0" fontId="6" fillId="3" borderId="2" applyNumberFormat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7" fillId="0" borderId="0" xfId="0" applyFont="1"/>
    <xf numFmtId="0" fontId="8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2" borderId="0" xfId="2" applyFont="1"/>
    <xf numFmtId="0" fontId="9" fillId="2" borderId="0" xfId="2" applyFont="1" applyAlignment="1">
      <alignment horizontal="center" vertical="center"/>
    </xf>
    <xf numFmtId="0" fontId="10" fillId="3" borderId="2" xfId="3" applyFont="1"/>
    <xf numFmtId="2" fontId="10" fillId="3" borderId="2" xfId="3" applyNumberFormat="1" applyFont="1"/>
    <xf numFmtId="0" fontId="4" fillId="0" borderId="1" xfId="1" applyAlignment="1">
      <alignment horizontal="center"/>
    </xf>
    <xf numFmtId="0" fontId="10" fillId="3" borderId="3" xfId="3" applyFont="1" applyBorder="1" applyAlignment="1">
      <alignment horizontal="center" wrapText="1"/>
    </xf>
    <xf numFmtId="0" fontId="10" fillId="3" borderId="4" xfId="3" applyFont="1" applyBorder="1" applyAlignment="1">
      <alignment horizontal="center" wrapText="1"/>
    </xf>
    <xf numFmtId="0" fontId="10" fillId="3" borderId="5" xfId="3" applyFont="1" applyBorder="1" applyAlignment="1">
      <alignment horizontal="center" wrapText="1"/>
    </xf>
    <xf numFmtId="0" fontId="10" fillId="3" borderId="6" xfId="3" applyFont="1" applyBorder="1" applyAlignment="1">
      <alignment horizontal="center" wrapText="1"/>
    </xf>
    <xf numFmtId="0" fontId="10" fillId="3" borderId="2" xfId="3" applyFont="1" applyAlignment="1">
      <alignment horizontal="center"/>
    </xf>
    <xf numFmtId="0" fontId="7" fillId="0" borderId="0" xfId="0" applyFont="1" applyAlignment="1">
      <alignment horizontal="left" vertical="top" wrapText="1"/>
    </xf>
    <xf numFmtId="0" fontId="4" fillId="0" borderId="1" xfId="1" applyAlignment="1">
      <alignment horizontal="center" wrapText="1"/>
    </xf>
  </cellXfs>
  <cellStyles count="4">
    <cellStyle name="Calculation" xfId="3" builtinId="22"/>
    <cellStyle name="Good" xfId="2" builtinId="26"/>
    <cellStyle name="Heading 1" xfId="1" builtinId="1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10886</xdr:colOff>
      <xdr:row>16</xdr:row>
      <xdr:rowOff>146958</xdr:rowOff>
    </xdr:from>
    <xdr:to>
      <xdr:col>17</xdr:col>
      <xdr:colOff>268575</xdr:colOff>
      <xdr:row>21</xdr:row>
      <xdr:rowOff>225219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2B1375-74DA-B21F-18E9-DDBF1D41F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3886201"/>
          <a:ext cx="3000889" cy="12561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7"/>
  <sheetViews>
    <sheetView workbookViewId="0"/>
  </sheetViews>
  <sheetFormatPr defaultColWidth="8.75" defaultRowHeight="11.25" x14ac:dyDescent="0.2"/>
  <cols>
    <col min="1" max="16384" width="8.75" style="1"/>
  </cols>
  <sheetData>
    <row r="1" spans="1:34" x14ac:dyDescent="0.2">
      <c r="A1" s="1" t="s">
        <v>10</v>
      </c>
      <c r="B1" s="1" t="s">
        <v>0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66</v>
      </c>
      <c r="U1" s="1" t="s">
        <v>67</v>
      </c>
      <c r="V1" s="1" t="s">
        <v>68</v>
      </c>
      <c r="W1" s="1" t="s">
        <v>69</v>
      </c>
      <c r="X1" s="1" t="s">
        <v>70</v>
      </c>
      <c r="Y1" s="1" t="s">
        <v>71</v>
      </c>
      <c r="Z1" s="1" t="s">
        <v>72</v>
      </c>
      <c r="AA1" s="1" t="s">
        <v>73</v>
      </c>
      <c r="AB1" s="1" t="s">
        <v>74</v>
      </c>
      <c r="AC1" s="1" t="s">
        <v>75</v>
      </c>
      <c r="AD1" s="1" t="s">
        <v>76</v>
      </c>
      <c r="AE1" s="1" t="s">
        <v>77</v>
      </c>
      <c r="AF1" s="1" t="s">
        <v>78</v>
      </c>
      <c r="AG1" s="1" t="s">
        <v>79</v>
      </c>
      <c r="AH1" s="1" t="s">
        <v>80</v>
      </c>
    </row>
    <row r="2" spans="1:34" x14ac:dyDescent="0.2">
      <c r="A2" s="1" t="s">
        <v>13</v>
      </c>
      <c r="B2" s="1">
        <v>3.15</v>
      </c>
    </row>
    <row r="3" spans="1:34" x14ac:dyDescent="0.2">
      <c r="A3" s="1" t="s">
        <v>14</v>
      </c>
      <c r="B3" s="1">
        <v>2.76</v>
      </c>
    </row>
    <row r="4" spans="1:34" x14ac:dyDescent="0.2">
      <c r="A4" s="1" t="s">
        <v>15</v>
      </c>
      <c r="B4" s="1">
        <v>3.18</v>
      </c>
    </row>
    <row r="5" spans="1:34" x14ac:dyDescent="0.2">
      <c r="A5" s="1" t="s">
        <v>16</v>
      </c>
      <c r="B5" s="1">
        <v>2.77</v>
      </c>
    </row>
    <row r="6" spans="1:34" x14ac:dyDescent="0.2">
      <c r="A6" s="1" t="s">
        <v>17</v>
      </c>
      <c r="B6" s="1">
        <v>2.86</v>
      </c>
    </row>
    <row r="7" spans="1:34" x14ac:dyDescent="0.2">
      <c r="A7" s="1" t="s">
        <v>18</v>
      </c>
      <c r="B7" s="1">
        <v>2.66</v>
      </c>
    </row>
    <row r="8" spans="1:34" x14ac:dyDescent="0.2">
      <c r="A8" s="1" t="s">
        <v>19</v>
      </c>
      <c r="B8" s="1">
        <v>2.86</v>
      </c>
    </row>
    <row r="9" spans="1:34" x14ac:dyDescent="0.2">
      <c r="A9" s="1" t="s">
        <v>20</v>
      </c>
      <c r="B9" s="1">
        <v>2.54</v>
      </c>
    </row>
    <row r="10" spans="1:34" x14ac:dyDescent="0.2">
      <c r="A10" s="1" t="s">
        <v>21</v>
      </c>
      <c r="B10" s="1">
        <v>3.02</v>
      </c>
    </row>
    <row r="11" spans="1:34" x14ac:dyDescent="0.2">
      <c r="A11" s="1" t="s">
        <v>22</v>
      </c>
      <c r="B11" s="1">
        <v>3.13</v>
      </c>
    </row>
    <row r="12" spans="1:34" x14ac:dyDescent="0.2">
      <c r="A12" s="1" t="s">
        <v>23</v>
      </c>
      <c r="B12" s="1">
        <v>2.94</v>
      </c>
    </row>
    <row r="13" spans="1:34" x14ac:dyDescent="0.2">
      <c r="A13" s="1" t="s">
        <v>24</v>
      </c>
      <c r="B13" s="1">
        <v>2.74</v>
      </c>
    </row>
    <row r="14" spans="1:34" x14ac:dyDescent="0.2">
      <c r="A14" s="1" t="s">
        <v>25</v>
      </c>
      <c r="B14" s="1">
        <v>2.84</v>
      </c>
    </row>
    <row r="15" spans="1:34" x14ac:dyDescent="0.2">
      <c r="A15" s="1" t="s">
        <v>26</v>
      </c>
      <c r="B15" s="1">
        <v>2.6</v>
      </c>
    </row>
    <row r="16" spans="1:34" x14ac:dyDescent="0.2">
      <c r="A16" s="1" t="s">
        <v>27</v>
      </c>
      <c r="B16" s="1">
        <v>2.94</v>
      </c>
    </row>
    <row r="17" spans="1:2" x14ac:dyDescent="0.2">
      <c r="A17" s="1" t="s">
        <v>28</v>
      </c>
      <c r="B17" s="1">
        <v>2.93</v>
      </c>
    </row>
    <row r="18" spans="1:2" x14ac:dyDescent="0.2">
      <c r="A18" s="1" t="s">
        <v>29</v>
      </c>
      <c r="B18" s="1">
        <v>3.18</v>
      </c>
    </row>
    <row r="19" spans="1:2" x14ac:dyDescent="0.2">
      <c r="A19" s="1" t="s">
        <v>30</v>
      </c>
      <c r="B19" s="1">
        <v>2.95</v>
      </c>
    </row>
    <row r="20" spans="1:2" x14ac:dyDescent="0.2">
      <c r="A20" s="1" t="s">
        <v>31</v>
      </c>
      <c r="B20" s="1">
        <v>2.86</v>
      </c>
    </row>
    <row r="21" spans="1:2" x14ac:dyDescent="0.2">
      <c r="A21" s="1" t="s">
        <v>32</v>
      </c>
      <c r="B21" s="1">
        <v>2.91</v>
      </c>
    </row>
    <row r="22" spans="1:2" x14ac:dyDescent="0.2">
      <c r="A22" s="1" t="s">
        <v>33</v>
      </c>
      <c r="B22" s="1">
        <v>2.96</v>
      </c>
    </row>
    <row r="23" spans="1:2" x14ac:dyDescent="0.2">
      <c r="A23" s="1" t="s">
        <v>34</v>
      </c>
      <c r="B23" s="1">
        <v>3.14</v>
      </c>
    </row>
    <row r="24" spans="1:2" x14ac:dyDescent="0.2">
      <c r="A24" s="1" t="s">
        <v>35</v>
      </c>
      <c r="B24" s="1">
        <v>2.65</v>
      </c>
    </row>
    <row r="25" spans="1:2" x14ac:dyDescent="0.2">
      <c r="A25" s="1" t="s">
        <v>36</v>
      </c>
      <c r="B25" s="1">
        <v>2.77</v>
      </c>
    </row>
    <row r="26" spans="1:2" x14ac:dyDescent="0.2">
      <c r="A26" s="1" t="s">
        <v>37</v>
      </c>
      <c r="B26" s="1">
        <v>2.96</v>
      </c>
    </row>
    <row r="27" spans="1:2" x14ac:dyDescent="0.2">
      <c r="A27" s="1" t="s">
        <v>38</v>
      </c>
      <c r="B27" s="1">
        <v>3.1</v>
      </c>
    </row>
    <row r="28" spans="1:2" x14ac:dyDescent="0.2">
      <c r="A28" s="1" t="s">
        <v>39</v>
      </c>
      <c r="B28" s="1">
        <v>2.82</v>
      </c>
    </row>
    <row r="29" spans="1:2" x14ac:dyDescent="0.2">
      <c r="A29" s="1" t="s">
        <v>40</v>
      </c>
      <c r="B29" s="1">
        <v>3.05</v>
      </c>
    </row>
    <row r="30" spans="1:2" x14ac:dyDescent="0.2">
      <c r="A30" s="1" t="s">
        <v>41</v>
      </c>
      <c r="B30" s="1">
        <v>2.94</v>
      </c>
    </row>
    <row r="31" spans="1:2" x14ac:dyDescent="0.2">
      <c r="A31" s="1" t="s">
        <v>42</v>
      </c>
      <c r="B31" s="1">
        <v>2.82</v>
      </c>
    </row>
    <row r="32" spans="1:2" x14ac:dyDescent="0.2">
      <c r="A32" s="1" t="s">
        <v>43</v>
      </c>
      <c r="B32" s="1">
        <v>3.21</v>
      </c>
    </row>
    <row r="33" spans="1:2" x14ac:dyDescent="0.2">
      <c r="A33" s="1" t="s">
        <v>44</v>
      </c>
      <c r="B33" s="1">
        <v>3.11</v>
      </c>
    </row>
    <row r="34" spans="1:2" x14ac:dyDescent="0.2">
      <c r="A34" s="1" t="s">
        <v>45</v>
      </c>
      <c r="B34" s="1">
        <v>2.9</v>
      </c>
    </row>
    <row r="35" spans="1:2" x14ac:dyDescent="0.2">
      <c r="A35" s="1" t="s">
        <v>46</v>
      </c>
      <c r="B35" s="1">
        <v>3.05</v>
      </c>
    </row>
    <row r="36" spans="1:2" x14ac:dyDescent="0.2">
      <c r="A36" s="1" t="s">
        <v>47</v>
      </c>
      <c r="B36" s="1">
        <v>2.93</v>
      </c>
    </row>
    <row r="37" spans="1:2" x14ac:dyDescent="0.2">
      <c r="A37" s="1" t="s">
        <v>48</v>
      </c>
      <c r="B37" s="1">
        <v>2.89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5" defaultRowHeight="11.25" x14ac:dyDescent="0.2"/>
  <cols>
    <col min="1" max="16384" width="8.75" style="1"/>
  </cols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D36"/>
  <sheetViews>
    <sheetView workbookViewId="0">
      <selection activeCell="V1" sqref="V1:V65536"/>
    </sheetView>
  </sheetViews>
  <sheetFormatPr defaultColWidth="8.75" defaultRowHeight="15.75" x14ac:dyDescent="0.25"/>
  <cols>
    <col min="1" max="82" width="9" customWidth="1"/>
    <col min="83" max="16384" width="8.75" style="1"/>
  </cols>
  <sheetData>
    <row r="1" spans="1:75" x14ac:dyDescent="0.25">
      <c r="A1" s="1">
        <v>3.15</v>
      </c>
      <c r="B1" s="1">
        <v>2.54</v>
      </c>
      <c r="E1">
        <v>36</v>
      </c>
      <c r="F1" t="s">
        <v>0</v>
      </c>
      <c r="U1" s="1">
        <v>3.15</v>
      </c>
      <c r="V1" s="1">
        <v>2.54</v>
      </c>
      <c r="Y1">
        <v>36</v>
      </c>
      <c r="Z1" t="s">
        <v>0</v>
      </c>
      <c r="AO1" s="1">
        <v>3.15</v>
      </c>
      <c r="AP1" s="1">
        <v>2.54</v>
      </c>
      <c r="AQ1">
        <v>2.54</v>
      </c>
      <c r="AR1">
        <v>1</v>
      </c>
      <c r="AS1" s="3">
        <f>100*AR1/$AU$1</f>
        <v>2.7777777777777777</v>
      </c>
      <c r="AU1">
        <f>SUM(AR:AR)</f>
        <v>36</v>
      </c>
      <c r="AV1" t="s">
        <v>0</v>
      </c>
      <c r="BI1" s="1">
        <v>3.15</v>
      </c>
      <c r="BJ1" s="1">
        <v>2.54</v>
      </c>
      <c r="BK1">
        <v>2.54</v>
      </c>
      <c r="BL1">
        <v>1</v>
      </c>
      <c r="BM1" s="3">
        <f>100*BL1/$AU$1</f>
        <v>2.7777777777777777</v>
      </c>
      <c r="BO1">
        <f>SUM(BL:BL)</f>
        <v>36</v>
      </c>
      <c r="BP1" t="s">
        <v>0</v>
      </c>
      <c r="BU1">
        <v>2.54</v>
      </c>
      <c r="BV1">
        <v>1</v>
      </c>
      <c r="BW1" s="3">
        <f>100*BV1/$AU$1</f>
        <v>2.7777777777777777</v>
      </c>
    </row>
    <row r="2" spans="1:75" x14ac:dyDescent="0.25">
      <c r="A2" s="1">
        <v>2.76</v>
      </c>
      <c r="B2" s="1">
        <v>2.6</v>
      </c>
      <c r="E2">
        <v>2.92</v>
      </c>
      <c r="U2" s="1">
        <v>2.76</v>
      </c>
      <c r="V2" s="1">
        <v>2.6</v>
      </c>
      <c r="Y2">
        <v>2.92</v>
      </c>
      <c r="AO2" s="1">
        <v>2.76</v>
      </c>
      <c r="AP2" s="1">
        <v>2.6</v>
      </c>
      <c r="AQ2">
        <v>2.6</v>
      </c>
      <c r="AR2">
        <v>1</v>
      </c>
      <c r="AS2" s="3">
        <f t="shared" ref="AS2:AS26" si="0">100*AR2/$AU$1</f>
        <v>2.7777777777777777</v>
      </c>
      <c r="AU2">
        <v>26</v>
      </c>
      <c r="BI2" s="1">
        <v>2.76</v>
      </c>
      <c r="BJ2" s="1">
        <v>2.6</v>
      </c>
      <c r="BK2">
        <v>2.6</v>
      </c>
      <c r="BL2">
        <v>1</v>
      </c>
      <c r="BM2" s="3">
        <f t="shared" ref="BM2:BM26" si="1">100*BL2/$AU$1</f>
        <v>2.7777777777777777</v>
      </c>
      <c r="BO2">
        <v>26</v>
      </c>
      <c r="BU2">
        <v>2.6</v>
      </c>
      <c r="BV2">
        <v>1</v>
      </c>
      <c r="BW2" s="3">
        <f t="shared" ref="BW2:BW26" si="2">100*BV2/$AU$1</f>
        <v>2.7777777777777777</v>
      </c>
    </row>
    <row r="3" spans="1:75" x14ac:dyDescent="0.25">
      <c r="A3" s="1">
        <v>3.18</v>
      </c>
      <c r="B3" s="1">
        <v>2.65</v>
      </c>
      <c r="E3">
        <v>0.1699915964309528</v>
      </c>
      <c r="U3" s="1">
        <v>3.18</v>
      </c>
      <c r="V3" s="1">
        <v>2.65</v>
      </c>
      <c r="Y3">
        <v>0.1699915964309528</v>
      </c>
      <c r="AO3" s="1">
        <v>3.18</v>
      </c>
      <c r="AP3" s="1">
        <v>2.65</v>
      </c>
      <c r="AQ3">
        <v>2.65</v>
      </c>
      <c r="AR3">
        <v>1</v>
      </c>
      <c r="AS3" s="3">
        <f t="shared" si="0"/>
        <v>2.7777777777777777</v>
      </c>
      <c r="BI3" s="1">
        <v>3.18</v>
      </c>
      <c r="BJ3" s="1">
        <v>2.65</v>
      </c>
      <c r="BK3">
        <v>2.65</v>
      </c>
      <c r="BL3">
        <v>1</v>
      </c>
      <c r="BM3" s="3">
        <f t="shared" si="1"/>
        <v>2.7777777777777777</v>
      </c>
      <c r="BU3">
        <v>2.65</v>
      </c>
      <c r="BV3">
        <v>1</v>
      </c>
      <c r="BW3" s="3">
        <f t="shared" si="2"/>
        <v>2.7777777777777777</v>
      </c>
    </row>
    <row r="4" spans="1:75" x14ac:dyDescent="0.25">
      <c r="A4" s="1">
        <v>2.77</v>
      </c>
      <c r="B4" s="1">
        <v>2.66</v>
      </c>
      <c r="E4">
        <v>2.8897142857143926E-2</v>
      </c>
      <c r="U4" s="1">
        <v>2.77</v>
      </c>
      <c r="V4" s="1">
        <v>2.66</v>
      </c>
      <c r="Y4">
        <v>2.8897142857143926E-2</v>
      </c>
      <c r="AO4" s="1">
        <v>2.77</v>
      </c>
      <c r="AP4" s="1">
        <v>2.66</v>
      </c>
      <c r="AQ4">
        <v>2.66</v>
      </c>
      <c r="AR4">
        <v>1</v>
      </c>
      <c r="AS4" s="3">
        <f t="shared" si="0"/>
        <v>2.7777777777777777</v>
      </c>
      <c r="BI4" s="1">
        <v>2.77</v>
      </c>
      <c r="BJ4" s="1">
        <v>2.66</v>
      </c>
      <c r="BK4">
        <v>2.66</v>
      </c>
      <c r="BL4">
        <v>1</v>
      </c>
      <c r="BM4" s="3">
        <f t="shared" si="1"/>
        <v>2.7777777777777777</v>
      </c>
      <c r="BU4">
        <v>2.66</v>
      </c>
      <c r="BV4">
        <v>1</v>
      </c>
      <c r="BW4" s="3">
        <f t="shared" si="2"/>
        <v>2.7777777777777777</v>
      </c>
    </row>
    <row r="5" spans="1:75" x14ac:dyDescent="0.25">
      <c r="A5" s="1">
        <v>2.86</v>
      </c>
      <c r="B5" s="1">
        <v>2.74</v>
      </c>
      <c r="E5">
        <v>2.93</v>
      </c>
      <c r="U5" s="1">
        <v>2.86</v>
      </c>
      <c r="V5" s="1">
        <v>2.74</v>
      </c>
      <c r="Y5">
        <v>2.93</v>
      </c>
      <c r="AO5" s="1">
        <v>2.86</v>
      </c>
      <c r="AP5" s="1">
        <v>2.74</v>
      </c>
      <c r="AQ5">
        <v>2.74</v>
      </c>
      <c r="AR5">
        <v>1</v>
      </c>
      <c r="AS5" s="3">
        <f t="shared" si="0"/>
        <v>2.7777777777777777</v>
      </c>
      <c r="BI5" s="1">
        <v>2.86</v>
      </c>
      <c r="BJ5" s="1">
        <v>2.74</v>
      </c>
      <c r="BK5">
        <v>2.74</v>
      </c>
      <c r="BL5">
        <v>1</v>
      </c>
      <c r="BM5" s="3">
        <f t="shared" si="1"/>
        <v>2.7777777777777777</v>
      </c>
      <c r="BU5">
        <v>2.74</v>
      </c>
      <c r="BV5">
        <v>1</v>
      </c>
      <c r="BW5" s="3">
        <f t="shared" si="2"/>
        <v>2.7777777777777777</v>
      </c>
    </row>
    <row r="6" spans="1:75" x14ac:dyDescent="0.25">
      <c r="A6" s="1">
        <v>2.66</v>
      </c>
      <c r="B6" s="1">
        <v>2.76</v>
      </c>
      <c r="U6" s="1">
        <v>2.66</v>
      </c>
      <c r="V6" s="1">
        <v>2.76</v>
      </c>
      <c r="AO6" s="1">
        <v>2.66</v>
      </c>
      <c r="AP6" s="1">
        <v>2.76</v>
      </c>
      <c r="AQ6">
        <v>2.76</v>
      </c>
      <c r="AR6">
        <v>1</v>
      </c>
      <c r="AS6" s="3">
        <f t="shared" si="0"/>
        <v>2.7777777777777777</v>
      </c>
      <c r="BI6" s="1">
        <v>2.66</v>
      </c>
      <c r="BJ6" s="1">
        <v>2.76</v>
      </c>
      <c r="BK6">
        <v>2.76</v>
      </c>
      <c r="BL6">
        <v>1</v>
      </c>
      <c r="BM6" s="3">
        <f t="shared" si="1"/>
        <v>2.7777777777777777</v>
      </c>
      <c r="BU6">
        <v>2.76</v>
      </c>
      <c r="BV6">
        <v>1</v>
      </c>
      <c r="BW6" s="3">
        <f t="shared" si="2"/>
        <v>2.7777777777777777</v>
      </c>
    </row>
    <row r="7" spans="1:75" x14ac:dyDescent="0.25">
      <c r="A7" s="1">
        <v>2.86</v>
      </c>
      <c r="B7" s="1">
        <v>2.77</v>
      </c>
      <c r="U7" s="1">
        <v>2.86</v>
      </c>
      <c r="V7" s="1">
        <v>2.77</v>
      </c>
      <c r="AO7" s="1">
        <v>2.86</v>
      </c>
      <c r="AP7" s="1">
        <v>2.77</v>
      </c>
      <c r="AQ7">
        <v>2.77</v>
      </c>
      <c r="AR7">
        <v>2</v>
      </c>
      <c r="AS7" s="3">
        <f t="shared" si="0"/>
        <v>5.5555555555555554</v>
      </c>
      <c r="BI7" s="1">
        <v>2.86</v>
      </c>
      <c r="BJ7" s="1">
        <v>2.77</v>
      </c>
      <c r="BK7">
        <v>2.77</v>
      </c>
      <c r="BL7">
        <v>2</v>
      </c>
      <c r="BM7" s="3">
        <f t="shared" si="1"/>
        <v>5.5555555555555554</v>
      </c>
      <c r="BU7">
        <v>2.77</v>
      </c>
      <c r="BV7">
        <v>2</v>
      </c>
      <c r="BW7" s="3">
        <f t="shared" si="2"/>
        <v>5.5555555555555554</v>
      </c>
    </row>
    <row r="8" spans="1:75" x14ac:dyDescent="0.25">
      <c r="A8" s="1">
        <v>2.54</v>
      </c>
      <c r="B8" s="1">
        <v>2.77</v>
      </c>
      <c r="U8" s="1">
        <v>2.54</v>
      </c>
      <c r="V8" s="1">
        <v>2.77</v>
      </c>
      <c r="AO8" s="1">
        <v>2.54</v>
      </c>
      <c r="AP8" s="1">
        <v>2.77</v>
      </c>
      <c r="AQ8">
        <v>2.82</v>
      </c>
      <c r="AR8">
        <v>2</v>
      </c>
      <c r="AS8" s="3">
        <f t="shared" si="0"/>
        <v>5.5555555555555554</v>
      </c>
      <c r="BI8" s="1">
        <v>2.54</v>
      </c>
      <c r="BJ8" s="1">
        <v>2.77</v>
      </c>
      <c r="BK8">
        <v>2.82</v>
      </c>
      <c r="BL8">
        <v>2</v>
      </c>
      <c r="BM8" s="3">
        <f t="shared" si="1"/>
        <v>5.5555555555555554</v>
      </c>
      <c r="BU8">
        <v>2.82</v>
      </c>
      <c r="BV8">
        <v>2</v>
      </c>
      <c r="BW8" s="3">
        <f t="shared" si="2"/>
        <v>5.5555555555555554</v>
      </c>
    </row>
    <row r="9" spans="1:75" x14ac:dyDescent="0.25">
      <c r="A9" s="1">
        <v>3.02</v>
      </c>
      <c r="B9" s="1">
        <v>2.82</v>
      </c>
      <c r="U9" s="1">
        <v>3.02</v>
      </c>
      <c r="V9" s="1">
        <v>2.82</v>
      </c>
      <c r="AO9" s="1">
        <v>3.02</v>
      </c>
      <c r="AP9" s="1">
        <v>2.82</v>
      </c>
      <c r="AQ9">
        <v>2.84</v>
      </c>
      <c r="AR9">
        <v>1</v>
      </c>
      <c r="AS9" s="3">
        <f t="shared" si="0"/>
        <v>2.7777777777777777</v>
      </c>
      <c r="BI9" s="1">
        <v>3.02</v>
      </c>
      <c r="BJ9" s="1">
        <v>2.82</v>
      </c>
      <c r="BK9">
        <v>2.84</v>
      </c>
      <c r="BL9">
        <v>1</v>
      </c>
      <c r="BM9" s="3">
        <f t="shared" si="1"/>
        <v>2.7777777777777777</v>
      </c>
      <c r="BU9">
        <v>2.84</v>
      </c>
      <c r="BV9">
        <v>1</v>
      </c>
      <c r="BW9" s="3">
        <f t="shared" si="2"/>
        <v>2.7777777777777777</v>
      </c>
    </row>
    <row r="10" spans="1:75" x14ac:dyDescent="0.25">
      <c r="A10" s="1">
        <v>3.13</v>
      </c>
      <c r="B10" s="1">
        <v>2.82</v>
      </c>
      <c r="U10" s="1">
        <v>3.13</v>
      </c>
      <c r="V10" s="1">
        <v>2.82</v>
      </c>
      <c r="AO10" s="1">
        <v>3.13</v>
      </c>
      <c r="AP10" s="1">
        <v>2.82</v>
      </c>
      <c r="AQ10">
        <v>2.86</v>
      </c>
      <c r="AR10">
        <v>3</v>
      </c>
      <c r="AS10" s="3">
        <f t="shared" si="0"/>
        <v>8.3333333333333339</v>
      </c>
      <c r="BI10" s="1">
        <v>3.13</v>
      </c>
      <c r="BJ10" s="1">
        <v>2.82</v>
      </c>
      <c r="BK10">
        <v>2.86</v>
      </c>
      <c r="BL10">
        <v>3</v>
      </c>
      <c r="BM10" s="3">
        <f t="shared" si="1"/>
        <v>8.3333333333333339</v>
      </c>
      <c r="BU10">
        <v>2.86</v>
      </c>
      <c r="BV10">
        <v>3</v>
      </c>
      <c r="BW10" s="3">
        <f t="shared" si="2"/>
        <v>8.3333333333333339</v>
      </c>
    </row>
    <row r="11" spans="1:75" x14ac:dyDescent="0.25">
      <c r="A11" s="1">
        <v>2.94</v>
      </c>
      <c r="B11" s="1">
        <v>2.84</v>
      </c>
      <c r="U11" s="1">
        <v>2.94</v>
      </c>
      <c r="V11" s="1">
        <v>2.84</v>
      </c>
      <c r="AO11" s="1">
        <v>2.94</v>
      </c>
      <c r="AP11" s="1">
        <v>2.84</v>
      </c>
      <c r="AQ11">
        <v>2.89</v>
      </c>
      <c r="AR11">
        <v>1</v>
      </c>
      <c r="AS11" s="3">
        <f t="shared" si="0"/>
        <v>2.7777777777777777</v>
      </c>
      <c r="BI11" s="1">
        <v>2.94</v>
      </c>
      <c r="BJ11" s="1">
        <v>2.84</v>
      </c>
      <c r="BK11">
        <v>2.89</v>
      </c>
      <c r="BL11">
        <v>1</v>
      </c>
      <c r="BM11" s="3">
        <f t="shared" si="1"/>
        <v>2.7777777777777777</v>
      </c>
      <c r="BU11">
        <v>2.89</v>
      </c>
      <c r="BV11">
        <v>1</v>
      </c>
      <c r="BW11" s="3">
        <f t="shared" si="2"/>
        <v>2.7777777777777777</v>
      </c>
    </row>
    <row r="12" spans="1:75" x14ac:dyDescent="0.25">
      <c r="A12" s="1">
        <v>2.74</v>
      </c>
      <c r="B12" s="1">
        <v>2.86</v>
      </c>
      <c r="U12" s="1">
        <v>2.74</v>
      </c>
      <c r="V12" s="1">
        <v>2.86</v>
      </c>
      <c r="AO12" s="1">
        <v>2.74</v>
      </c>
      <c r="AP12" s="1">
        <v>2.86</v>
      </c>
      <c r="AQ12">
        <v>2.9</v>
      </c>
      <c r="AR12">
        <v>1</v>
      </c>
      <c r="AS12" s="3">
        <f t="shared" si="0"/>
        <v>2.7777777777777777</v>
      </c>
      <c r="BI12" s="1">
        <v>2.74</v>
      </c>
      <c r="BJ12" s="1">
        <v>2.86</v>
      </c>
      <c r="BK12">
        <v>2.9</v>
      </c>
      <c r="BL12">
        <v>1</v>
      </c>
      <c r="BM12" s="3">
        <f t="shared" si="1"/>
        <v>2.7777777777777777</v>
      </c>
      <c r="BU12">
        <v>2.9</v>
      </c>
      <c r="BV12">
        <v>1</v>
      </c>
      <c r="BW12" s="3">
        <f t="shared" si="2"/>
        <v>2.7777777777777777</v>
      </c>
    </row>
    <row r="13" spans="1:75" x14ac:dyDescent="0.25">
      <c r="A13" s="1">
        <v>2.84</v>
      </c>
      <c r="B13" s="1">
        <v>2.86</v>
      </c>
      <c r="U13" s="1">
        <v>2.84</v>
      </c>
      <c r="V13" s="1">
        <v>2.86</v>
      </c>
      <c r="AO13" s="1">
        <v>2.84</v>
      </c>
      <c r="AP13" s="1">
        <v>2.86</v>
      </c>
      <c r="AQ13">
        <v>2.91</v>
      </c>
      <c r="AR13">
        <v>1</v>
      </c>
      <c r="AS13" s="3">
        <f t="shared" si="0"/>
        <v>2.7777777777777777</v>
      </c>
      <c r="BI13" s="1">
        <v>2.84</v>
      </c>
      <c r="BJ13" s="1">
        <v>2.86</v>
      </c>
      <c r="BK13">
        <v>2.91</v>
      </c>
      <c r="BL13">
        <v>1</v>
      </c>
      <c r="BM13" s="3">
        <f t="shared" si="1"/>
        <v>2.7777777777777777</v>
      </c>
      <c r="BU13">
        <v>2.91</v>
      </c>
      <c r="BV13">
        <v>1</v>
      </c>
      <c r="BW13" s="3">
        <f t="shared" si="2"/>
        <v>2.7777777777777777</v>
      </c>
    </row>
    <row r="14" spans="1:75" x14ac:dyDescent="0.25">
      <c r="A14" s="1">
        <v>2.6</v>
      </c>
      <c r="B14" s="1">
        <v>2.86</v>
      </c>
      <c r="U14" s="1">
        <v>2.6</v>
      </c>
      <c r="V14" s="1">
        <v>2.86</v>
      </c>
      <c r="AO14" s="1">
        <v>2.6</v>
      </c>
      <c r="AP14" s="1">
        <v>2.86</v>
      </c>
      <c r="AQ14">
        <v>2.93</v>
      </c>
      <c r="AR14">
        <v>2</v>
      </c>
      <c r="AS14" s="3">
        <f t="shared" si="0"/>
        <v>5.5555555555555554</v>
      </c>
      <c r="BI14" s="1">
        <v>2.6</v>
      </c>
      <c r="BJ14" s="1">
        <v>2.86</v>
      </c>
      <c r="BK14">
        <v>2.93</v>
      </c>
      <c r="BL14">
        <v>2</v>
      </c>
      <c r="BM14" s="3">
        <f t="shared" si="1"/>
        <v>5.5555555555555554</v>
      </c>
      <c r="BU14">
        <v>2.93</v>
      </c>
      <c r="BV14">
        <v>2</v>
      </c>
      <c r="BW14" s="3">
        <f t="shared" si="2"/>
        <v>5.5555555555555554</v>
      </c>
    </row>
    <row r="15" spans="1:75" x14ac:dyDescent="0.25">
      <c r="A15" s="1">
        <v>2.94</v>
      </c>
      <c r="B15" s="1">
        <v>2.89</v>
      </c>
      <c r="U15" s="1">
        <v>2.94</v>
      </c>
      <c r="V15" s="1">
        <v>2.89</v>
      </c>
      <c r="AO15" s="1">
        <v>2.94</v>
      </c>
      <c r="AP15" s="1">
        <v>2.89</v>
      </c>
      <c r="AQ15">
        <v>2.94</v>
      </c>
      <c r="AR15">
        <v>3</v>
      </c>
      <c r="AS15" s="3">
        <f t="shared" si="0"/>
        <v>8.3333333333333339</v>
      </c>
      <c r="BI15" s="1">
        <v>2.94</v>
      </c>
      <c r="BJ15" s="1">
        <v>2.89</v>
      </c>
      <c r="BK15">
        <v>2.94</v>
      </c>
      <c r="BL15">
        <v>3</v>
      </c>
      <c r="BM15" s="3">
        <f t="shared" si="1"/>
        <v>8.3333333333333339</v>
      </c>
      <c r="BU15">
        <v>2.94</v>
      </c>
      <c r="BV15">
        <v>3</v>
      </c>
      <c r="BW15" s="3">
        <f t="shared" si="2"/>
        <v>8.3333333333333339</v>
      </c>
    </row>
    <row r="16" spans="1:75" x14ac:dyDescent="0.25">
      <c r="A16" s="1">
        <v>2.93</v>
      </c>
      <c r="B16" s="1">
        <v>2.9</v>
      </c>
      <c r="U16" s="1">
        <v>2.93</v>
      </c>
      <c r="V16" s="1">
        <v>2.9</v>
      </c>
      <c r="AO16" s="1">
        <v>2.93</v>
      </c>
      <c r="AP16" s="1">
        <v>2.9</v>
      </c>
      <c r="AQ16">
        <v>2.95</v>
      </c>
      <c r="AR16">
        <v>1</v>
      </c>
      <c r="AS16" s="3">
        <f t="shared" si="0"/>
        <v>2.7777777777777777</v>
      </c>
      <c r="BI16" s="1">
        <v>2.93</v>
      </c>
      <c r="BJ16" s="1">
        <v>2.9</v>
      </c>
      <c r="BK16">
        <v>2.95</v>
      </c>
      <c r="BL16">
        <v>1</v>
      </c>
      <c r="BM16" s="3">
        <f t="shared" si="1"/>
        <v>2.7777777777777777</v>
      </c>
      <c r="BU16">
        <v>2.95</v>
      </c>
      <c r="BV16">
        <v>1</v>
      </c>
      <c r="BW16" s="3">
        <f t="shared" si="2"/>
        <v>2.7777777777777777</v>
      </c>
    </row>
    <row r="17" spans="1:75" x14ac:dyDescent="0.25">
      <c r="A17" s="1">
        <v>3.18</v>
      </c>
      <c r="B17" s="1">
        <v>2.91</v>
      </c>
      <c r="U17" s="1">
        <v>3.18</v>
      </c>
      <c r="V17" s="1">
        <v>2.91</v>
      </c>
      <c r="AO17" s="1">
        <v>3.18</v>
      </c>
      <c r="AP17" s="1">
        <v>2.91</v>
      </c>
      <c r="AQ17">
        <v>2.96</v>
      </c>
      <c r="AR17">
        <v>2</v>
      </c>
      <c r="AS17" s="3">
        <f t="shared" si="0"/>
        <v>5.5555555555555554</v>
      </c>
      <c r="BI17" s="1">
        <v>3.18</v>
      </c>
      <c r="BJ17" s="1">
        <v>2.91</v>
      </c>
      <c r="BK17">
        <v>2.96</v>
      </c>
      <c r="BL17">
        <v>2</v>
      </c>
      <c r="BM17" s="3">
        <f t="shared" si="1"/>
        <v>5.5555555555555554</v>
      </c>
      <c r="BU17">
        <v>2.96</v>
      </c>
      <c r="BV17">
        <v>2</v>
      </c>
      <c r="BW17" s="3">
        <f t="shared" si="2"/>
        <v>5.5555555555555554</v>
      </c>
    </row>
    <row r="18" spans="1:75" x14ac:dyDescent="0.25">
      <c r="A18" s="1">
        <v>2.95</v>
      </c>
      <c r="B18" s="1">
        <v>2.93</v>
      </c>
      <c r="U18" s="1">
        <v>2.95</v>
      </c>
      <c r="V18" s="1">
        <v>2.93</v>
      </c>
      <c r="AO18" s="1">
        <v>2.95</v>
      </c>
      <c r="AP18" s="1">
        <v>2.93</v>
      </c>
      <c r="AQ18">
        <v>3.02</v>
      </c>
      <c r="AR18">
        <v>1</v>
      </c>
      <c r="AS18" s="3">
        <f t="shared" si="0"/>
        <v>2.7777777777777777</v>
      </c>
      <c r="BI18" s="1">
        <v>2.95</v>
      </c>
      <c r="BJ18" s="1">
        <v>2.93</v>
      </c>
      <c r="BK18">
        <v>3.02</v>
      </c>
      <c r="BL18">
        <v>1</v>
      </c>
      <c r="BM18" s="3">
        <f t="shared" si="1"/>
        <v>2.7777777777777777</v>
      </c>
      <c r="BU18">
        <v>3.02</v>
      </c>
      <c r="BV18">
        <v>1</v>
      </c>
      <c r="BW18" s="3">
        <f t="shared" si="2"/>
        <v>2.7777777777777777</v>
      </c>
    </row>
    <row r="19" spans="1:75" x14ac:dyDescent="0.25">
      <c r="A19" s="1">
        <v>2.86</v>
      </c>
      <c r="B19" s="1">
        <v>2.93</v>
      </c>
      <c r="U19" s="1">
        <v>2.86</v>
      </c>
      <c r="V19" s="1">
        <v>2.93</v>
      </c>
      <c r="AO19" s="1">
        <v>2.86</v>
      </c>
      <c r="AP19" s="1">
        <v>2.93</v>
      </c>
      <c r="AQ19">
        <v>3.05</v>
      </c>
      <c r="AR19">
        <v>2</v>
      </c>
      <c r="AS19" s="3">
        <f t="shared" si="0"/>
        <v>5.5555555555555554</v>
      </c>
      <c r="BI19" s="1">
        <v>2.86</v>
      </c>
      <c r="BJ19" s="1">
        <v>2.93</v>
      </c>
      <c r="BK19">
        <v>3.05</v>
      </c>
      <c r="BL19">
        <v>2</v>
      </c>
      <c r="BM19" s="3">
        <f t="shared" si="1"/>
        <v>5.5555555555555554</v>
      </c>
      <c r="BU19">
        <v>3.05</v>
      </c>
      <c r="BV19">
        <v>2</v>
      </c>
      <c r="BW19" s="3">
        <f t="shared" si="2"/>
        <v>5.5555555555555554</v>
      </c>
    </row>
    <row r="20" spans="1:75" x14ac:dyDescent="0.25">
      <c r="A20" s="1">
        <v>2.91</v>
      </c>
      <c r="B20" s="1">
        <v>2.94</v>
      </c>
      <c r="U20" s="1">
        <v>2.91</v>
      </c>
      <c r="V20" s="1">
        <v>2.94</v>
      </c>
      <c r="AO20" s="1">
        <v>2.91</v>
      </c>
      <c r="AP20" s="1">
        <v>2.94</v>
      </c>
      <c r="AQ20">
        <v>3.1</v>
      </c>
      <c r="AR20">
        <v>1</v>
      </c>
      <c r="AS20" s="3">
        <f t="shared" si="0"/>
        <v>2.7777777777777777</v>
      </c>
      <c r="BI20" s="1">
        <v>2.91</v>
      </c>
      <c r="BJ20" s="1">
        <v>2.94</v>
      </c>
      <c r="BK20">
        <v>3.1</v>
      </c>
      <c r="BL20">
        <v>1</v>
      </c>
      <c r="BM20" s="3">
        <f t="shared" si="1"/>
        <v>2.7777777777777777</v>
      </c>
      <c r="BU20">
        <v>3.1</v>
      </c>
      <c r="BV20">
        <v>1</v>
      </c>
      <c r="BW20" s="3">
        <f t="shared" si="2"/>
        <v>2.7777777777777777</v>
      </c>
    </row>
    <row r="21" spans="1:75" x14ac:dyDescent="0.25">
      <c r="A21" s="1">
        <v>2.96</v>
      </c>
      <c r="B21" s="1">
        <v>2.94</v>
      </c>
      <c r="U21" s="1">
        <v>2.96</v>
      </c>
      <c r="V21" s="1">
        <v>2.94</v>
      </c>
      <c r="AO21" s="1">
        <v>2.96</v>
      </c>
      <c r="AP21" s="1">
        <v>2.94</v>
      </c>
      <c r="AQ21">
        <v>3.11</v>
      </c>
      <c r="AR21">
        <v>1</v>
      </c>
      <c r="AS21" s="3">
        <f t="shared" si="0"/>
        <v>2.7777777777777777</v>
      </c>
      <c r="BI21" s="1">
        <v>2.96</v>
      </c>
      <c r="BJ21" s="1">
        <v>2.94</v>
      </c>
      <c r="BK21">
        <v>3.11</v>
      </c>
      <c r="BL21">
        <v>1</v>
      </c>
      <c r="BM21" s="3">
        <f t="shared" si="1"/>
        <v>2.7777777777777777</v>
      </c>
      <c r="BU21">
        <v>3.11</v>
      </c>
      <c r="BV21">
        <v>1</v>
      </c>
      <c r="BW21" s="3">
        <f t="shared" si="2"/>
        <v>2.7777777777777777</v>
      </c>
    </row>
    <row r="22" spans="1:75" x14ac:dyDescent="0.25">
      <c r="A22" s="1">
        <v>3.14</v>
      </c>
      <c r="B22" s="1">
        <v>2.94</v>
      </c>
      <c r="U22" s="1">
        <v>3.14</v>
      </c>
      <c r="V22" s="1">
        <v>2.94</v>
      </c>
      <c r="AO22" s="1">
        <v>3.14</v>
      </c>
      <c r="AP22" s="1">
        <v>2.94</v>
      </c>
      <c r="AQ22">
        <v>3.13</v>
      </c>
      <c r="AR22">
        <v>1</v>
      </c>
      <c r="AS22" s="3">
        <f t="shared" si="0"/>
        <v>2.7777777777777777</v>
      </c>
      <c r="BI22" s="1">
        <v>3.14</v>
      </c>
      <c r="BJ22" s="1">
        <v>2.94</v>
      </c>
      <c r="BK22">
        <v>3.13</v>
      </c>
      <c r="BL22">
        <v>1</v>
      </c>
      <c r="BM22" s="3">
        <f t="shared" si="1"/>
        <v>2.7777777777777777</v>
      </c>
      <c r="BU22">
        <v>3.13</v>
      </c>
      <c r="BV22">
        <v>1</v>
      </c>
      <c r="BW22" s="3">
        <f t="shared" si="2"/>
        <v>2.7777777777777777</v>
      </c>
    </row>
    <row r="23" spans="1:75" x14ac:dyDescent="0.25">
      <c r="A23" s="1">
        <v>2.65</v>
      </c>
      <c r="B23" s="1">
        <v>2.95</v>
      </c>
      <c r="U23" s="1">
        <v>2.65</v>
      </c>
      <c r="V23" s="1">
        <v>2.95</v>
      </c>
      <c r="AO23" s="1">
        <v>2.65</v>
      </c>
      <c r="AP23" s="1">
        <v>2.95</v>
      </c>
      <c r="AQ23">
        <v>3.14</v>
      </c>
      <c r="AR23">
        <v>1</v>
      </c>
      <c r="AS23" s="3">
        <f t="shared" si="0"/>
        <v>2.7777777777777777</v>
      </c>
      <c r="BI23" s="1">
        <v>2.65</v>
      </c>
      <c r="BJ23" s="1">
        <v>2.95</v>
      </c>
      <c r="BK23">
        <v>3.14</v>
      </c>
      <c r="BL23">
        <v>1</v>
      </c>
      <c r="BM23" s="3">
        <f t="shared" si="1"/>
        <v>2.7777777777777777</v>
      </c>
      <c r="BU23">
        <v>3.14</v>
      </c>
      <c r="BV23">
        <v>1</v>
      </c>
      <c r="BW23" s="3">
        <f t="shared" si="2"/>
        <v>2.7777777777777777</v>
      </c>
    </row>
    <row r="24" spans="1:75" x14ac:dyDescent="0.25">
      <c r="A24" s="1">
        <v>2.77</v>
      </c>
      <c r="B24" s="1">
        <v>2.96</v>
      </c>
      <c r="U24" s="1">
        <v>2.77</v>
      </c>
      <c r="V24" s="1">
        <v>2.96</v>
      </c>
      <c r="AO24" s="1">
        <v>2.77</v>
      </c>
      <c r="AP24" s="1">
        <v>2.96</v>
      </c>
      <c r="AQ24">
        <v>3.15</v>
      </c>
      <c r="AR24">
        <v>1</v>
      </c>
      <c r="AS24" s="3">
        <f t="shared" si="0"/>
        <v>2.7777777777777777</v>
      </c>
      <c r="BI24" s="1">
        <v>2.77</v>
      </c>
      <c r="BJ24" s="1">
        <v>2.96</v>
      </c>
      <c r="BK24">
        <v>3.15</v>
      </c>
      <c r="BL24">
        <v>1</v>
      </c>
      <c r="BM24" s="3">
        <f t="shared" si="1"/>
        <v>2.7777777777777777</v>
      </c>
      <c r="BU24">
        <v>3.15</v>
      </c>
      <c r="BV24">
        <v>1</v>
      </c>
      <c r="BW24" s="3">
        <f t="shared" si="2"/>
        <v>2.7777777777777777</v>
      </c>
    </row>
    <row r="25" spans="1:75" x14ac:dyDescent="0.25">
      <c r="A25" s="1">
        <v>2.96</v>
      </c>
      <c r="B25" s="1">
        <v>2.96</v>
      </c>
      <c r="U25" s="1">
        <v>2.96</v>
      </c>
      <c r="V25" s="1">
        <v>2.96</v>
      </c>
      <c r="AO25" s="1">
        <v>2.96</v>
      </c>
      <c r="AP25" s="1">
        <v>2.96</v>
      </c>
      <c r="AQ25">
        <v>3.18</v>
      </c>
      <c r="AR25">
        <v>2</v>
      </c>
      <c r="AS25" s="3">
        <f t="shared" si="0"/>
        <v>5.5555555555555554</v>
      </c>
      <c r="BI25" s="1">
        <v>2.96</v>
      </c>
      <c r="BJ25" s="1">
        <v>2.96</v>
      </c>
      <c r="BK25">
        <v>3.18</v>
      </c>
      <c r="BL25">
        <v>2</v>
      </c>
      <c r="BM25" s="3">
        <f t="shared" si="1"/>
        <v>5.5555555555555554</v>
      </c>
      <c r="BU25">
        <v>3.18</v>
      </c>
      <c r="BV25">
        <v>2</v>
      </c>
      <c r="BW25" s="3">
        <f t="shared" si="2"/>
        <v>5.5555555555555554</v>
      </c>
    </row>
    <row r="26" spans="1:75" x14ac:dyDescent="0.25">
      <c r="A26" s="1">
        <v>3.1</v>
      </c>
      <c r="B26" s="1">
        <v>3.02</v>
      </c>
      <c r="U26" s="1">
        <v>3.1</v>
      </c>
      <c r="V26" s="1">
        <v>3.02</v>
      </c>
      <c r="AO26" s="1">
        <v>3.1</v>
      </c>
      <c r="AP26" s="1">
        <v>3.02</v>
      </c>
      <c r="AQ26">
        <v>3.21</v>
      </c>
      <c r="AR26">
        <v>1</v>
      </c>
      <c r="AS26" s="3">
        <f t="shared" si="0"/>
        <v>2.7777777777777777</v>
      </c>
      <c r="BI26" s="1">
        <v>3.1</v>
      </c>
      <c r="BJ26" s="1">
        <v>3.02</v>
      </c>
      <c r="BK26">
        <v>3.21</v>
      </c>
      <c r="BL26">
        <v>1</v>
      </c>
      <c r="BM26" s="3">
        <f t="shared" si="1"/>
        <v>2.7777777777777777</v>
      </c>
      <c r="BU26">
        <v>3.21</v>
      </c>
      <c r="BV26">
        <v>1</v>
      </c>
      <c r="BW26" s="3">
        <f t="shared" si="2"/>
        <v>2.7777777777777777</v>
      </c>
    </row>
    <row r="27" spans="1:75" x14ac:dyDescent="0.25">
      <c r="A27" s="1">
        <v>2.82</v>
      </c>
      <c r="B27" s="1">
        <v>3.05</v>
      </c>
      <c r="U27" s="1">
        <v>2.82</v>
      </c>
      <c r="V27" s="1">
        <v>3.05</v>
      </c>
      <c r="AO27" s="1">
        <v>2.82</v>
      </c>
      <c r="AP27" s="1">
        <v>3.05</v>
      </c>
      <c r="BI27" s="1">
        <v>2.82</v>
      </c>
      <c r="BJ27" s="1">
        <v>3.05</v>
      </c>
    </row>
    <row r="28" spans="1:75" x14ac:dyDescent="0.25">
      <c r="A28" s="1">
        <v>3.05</v>
      </c>
      <c r="B28" s="1">
        <v>3.05</v>
      </c>
      <c r="U28" s="1">
        <v>3.05</v>
      </c>
      <c r="V28" s="1">
        <v>3.05</v>
      </c>
      <c r="AO28" s="1">
        <v>3.05</v>
      </c>
      <c r="AP28" s="1">
        <v>3.05</v>
      </c>
      <c r="BI28" s="1">
        <v>3.05</v>
      </c>
      <c r="BJ28" s="1">
        <v>3.05</v>
      </c>
    </row>
    <row r="29" spans="1:75" x14ac:dyDescent="0.25">
      <c r="A29" s="1">
        <v>2.94</v>
      </c>
      <c r="B29" s="1">
        <v>3.1</v>
      </c>
      <c r="U29" s="1">
        <v>2.94</v>
      </c>
      <c r="V29" s="1">
        <v>3.1</v>
      </c>
      <c r="AO29" s="1">
        <v>2.94</v>
      </c>
      <c r="AP29" s="1">
        <v>3.1</v>
      </c>
      <c r="BI29" s="1">
        <v>2.94</v>
      </c>
      <c r="BJ29" s="1">
        <v>3.1</v>
      </c>
    </row>
    <row r="30" spans="1:75" x14ac:dyDescent="0.25">
      <c r="A30" s="1">
        <v>2.82</v>
      </c>
      <c r="B30" s="1">
        <v>3.11</v>
      </c>
      <c r="U30" s="1">
        <v>2.82</v>
      </c>
      <c r="V30" s="1">
        <v>3.11</v>
      </c>
      <c r="AO30" s="1">
        <v>2.82</v>
      </c>
      <c r="AP30" s="1">
        <v>3.11</v>
      </c>
      <c r="BI30" s="1">
        <v>2.82</v>
      </c>
      <c r="BJ30" s="1">
        <v>3.11</v>
      </c>
    </row>
    <row r="31" spans="1:75" x14ac:dyDescent="0.25">
      <c r="A31" s="1">
        <v>3.21</v>
      </c>
      <c r="B31" s="1">
        <v>3.13</v>
      </c>
      <c r="U31" s="1">
        <v>3.21</v>
      </c>
      <c r="V31" s="1">
        <v>3.13</v>
      </c>
      <c r="AO31" s="1">
        <v>3.21</v>
      </c>
      <c r="AP31" s="1">
        <v>3.13</v>
      </c>
      <c r="BI31" s="1">
        <v>3.21</v>
      </c>
      <c r="BJ31" s="1">
        <v>3.13</v>
      </c>
    </row>
    <row r="32" spans="1:75" x14ac:dyDescent="0.25">
      <c r="A32" s="1">
        <v>3.11</v>
      </c>
      <c r="B32" s="1">
        <v>3.14</v>
      </c>
      <c r="U32" s="1">
        <v>3.11</v>
      </c>
      <c r="V32" s="1">
        <v>3.14</v>
      </c>
      <c r="AO32" s="1">
        <v>3.11</v>
      </c>
      <c r="AP32" s="1">
        <v>3.14</v>
      </c>
      <c r="BI32" s="1">
        <v>3.11</v>
      </c>
      <c r="BJ32" s="1">
        <v>3.14</v>
      </c>
    </row>
    <row r="33" spans="1:62" x14ac:dyDescent="0.25">
      <c r="A33" s="1">
        <v>2.9</v>
      </c>
      <c r="B33" s="1">
        <v>3.15</v>
      </c>
      <c r="U33" s="1">
        <v>2.9</v>
      </c>
      <c r="V33" s="1">
        <v>3.15</v>
      </c>
      <c r="AO33" s="1">
        <v>2.9</v>
      </c>
      <c r="AP33" s="1">
        <v>3.15</v>
      </c>
      <c r="BI33" s="1">
        <v>2.9</v>
      </c>
      <c r="BJ33" s="1">
        <v>3.15</v>
      </c>
    </row>
    <row r="34" spans="1:62" x14ac:dyDescent="0.25">
      <c r="A34" s="1">
        <v>3.05</v>
      </c>
      <c r="B34" s="1">
        <v>3.18</v>
      </c>
      <c r="U34" s="1">
        <v>3.05</v>
      </c>
      <c r="V34" s="1">
        <v>3.18</v>
      </c>
      <c r="AO34" s="1">
        <v>3.05</v>
      </c>
      <c r="AP34" s="1">
        <v>3.18</v>
      </c>
      <c r="BI34" s="1">
        <v>3.05</v>
      </c>
      <c r="BJ34" s="1">
        <v>3.18</v>
      </c>
    </row>
    <row r="35" spans="1:62" x14ac:dyDescent="0.25">
      <c r="A35" s="1">
        <v>2.93</v>
      </c>
      <c r="B35" s="1">
        <v>3.18</v>
      </c>
      <c r="U35" s="1">
        <v>2.93</v>
      </c>
      <c r="V35" s="1">
        <v>3.18</v>
      </c>
      <c r="AO35" s="1">
        <v>2.93</v>
      </c>
      <c r="AP35" s="1">
        <v>3.18</v>
      </c>
      <c r="BI35" s="1">
        <v>2.93</v>
      </c>
      <c r="BJ35" s="1">
        <v>3.18</v>
      </c>
    </row>
    <row r="36" spans="1:62" x14ac:dyDescent="0.25">
      <c r="A36" s="1">
        <v>2.89</v>
      </c>
      <c r="B36" s="1">
        <v>3.21</v>
      </c>
      <c r="U36" s="1">
        <v>2.89</v>
      </c>
      <c r="V36" s="1">
        <v>3.21</v>
      </c>
      <c r="AO36" s="1">
        <v>2.89</v>
      </c>
      <c r="AP36" s="1">
        <v>3.21</v>
      </c>
      <c r="BI36" s="1">
        <v>2.89</v>
      </c>
      <c r="BJ36" s="1">
        <v>3.21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"/>
  <sheetViews>
    <sheetView workbookViewId="0"/>
  </sheetViews>
  <sheetFormatPr defaultRowHeight="15.75" x14ac:dyDescent="0.25"/>
  <sheetData>
    <row r="2" spans="1:7" x14ac:dyDescent="0.25">
      <c r="A2" t="s">
        <v>10</v>
      </c>
      <c r="B2" t="b">
        <v>1</v>
      </c>
      <c r="C2" t="b">
        <v>0</v>
      </c>
      <c r="D2" t="s">
        <v>11</v>
      </c>
      <c r="E2" t="s">
        <v>12</v>
      </c>
      <c r="G2">
        <v>1</v>
      </c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37"/>
  <sheetViews>
    <sheetView workbookViewId="0">
      <selection sqref="A1:AH37"/>
    </sheetView>
  </sheetViews>
  <sheetFormatPr defaultColWidth="8.75" defaultRowHeight="11.25" x14ac:dyDescent="0.2"/>
  <cols>
    <col min="1" max="16384" width="8.75" style="1"/>
  </cols>
  <sheetData>
    <row r="1" spans="1:34" x14ac:dyDescent="0.2">
      <c r="A1" s="1" t="s">
        <v>10</v>
      </c>
      <c r="B1" s="1" t="s">
        <v>0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66</v>
      </c>
      <c r="U1" s="1" t="s">
        <v>67</v>
      </c>
      <c r="V1" s="1" t="s">
        <v>68</v>
      </c>
      <c r="W1" s="1" t="s">
        <v>69</v>
      </c>
      <c r="X1" s="1" t="s">
        <v>70</v>
      </c>
      <c r="Y1" s="1" t="s">
        <v>71</v>
      </c>
      <c r="Z1" s="1" t="s">
        <v>72</v>
      </c>
      <c r="AA1" s="1" t="s">
        <v>73</v>
      </c>
      <c r="AB1" s="1" t="s">
        <v>74</v>
      </c>
      <c r="AC1" s="1" t="s">
        <v>75</v>
      </c>
      <c r="AD1" s="1" t="s">
        <v>76</v>
      </c>
      <c r="AE1" s="1" t="s">
        <v>77</v>
      </c>
      <c r="AF1" s="1" t="s">
        <v>78</v>
      </c>
      <c r="AG1" s="1" t="s">
        <v>79</v>
      </c>
      <c r="AH1" s="1" t="s">
        <v>80</v>
      </c>
    </row>
    <row r="2" spans="1:34" x14ac:dyDescent="0.2">
      <c r="A2" s="1" t="s">
        <v>13</v>
      </c>
      <c r="B2" s="1">
        <v>3.15</v>
      </c>
    </row>
    <row r="3" spans="1:34" x14ac:dyDescent="0.2">
      <c r="A3" s="1" t="s">
        <v>14</v>
      </c>
      <c r="B3" s="1">
        <v>2.76</v>
      </c>
    </row>
    <row r="4" spans="1:34" x14ac:dyDescent="0.2">
      <c r="A4" s="1" t="s">
        <v>15</v>
      </c>
      <c r="B4" s="1">
        <v>3.18</v>
      </c>
    </row>
    <row r="5" spans="1:34" x14ac:dyDescent="0.2">
      <c r="A5" s="1" t="s">
        <v>16</v>
      </c>
      <c r="B5" s="1">
        <v>2.77</v>
      </c>
    </row>
    <row r="6" spans="1:34" x14ac:dyDescent="0.2">
      <c r="A6" s="1" t="s">
        <v>17</v>
      </c>
      <c r="B6" s="1">
        <v>2.86</v>
      </c>
    </row>
    <row r="7" spans="1:34" x14ac:dyDescent="0.2">
      <c r="A7" s="1" t="s">
        <v>18</v>
      </c>
      <c r="B7" s="1">
        <v>2.66</v>
      </c>
    </row>
    <row r="8" spans="1:34" x14ac:dyDescent="0.2">
      <c r="A8" s="1" t="s">
        <v>19</v>
      </c>
      <c r="B8" s="1">
        <v>2.86</v>
      </c>
    </row>
    <row r="9" spans="1:34" x14ac:dyDescent="0.2">
      <c r="A9" s="1" t="s">
        <v>20</v>
      </c>
      <c r="B9" s="1">
        <v>2.54</v>
      </c>
    </row>
    <row r="10" spans="1:34" x14ac:dyDescent="0.2">
      <c r="A10" s="1" t="s">
        <v>21</v>
      </c>
      <c r="B10" s="1">
        <v>3.02</v>
      </c>
    </row>
    <row r="11" spans="1:34" x14ac:dyDescent="0.2">
      <c r="A11" s="1" t="s">
        <v>22</v>
      </c>
      <c r="B11" s="1">
        <v>3.13</v>
      </c>
    </row>
    <row r="12" spans="1:34" x14ac:dyDescent="0.2">
      <c r="A12" s="1" t="s">
        <v>23</v>
      </c>
      <c r="B12" s="1">
        <v>2.94</v>
      </c>
    </row>
    <row r="13" spans="1:34" x14ac:dyDescent="0.2">
      <c r="A13" s="1" t="s">
        <v>24</v>
      </c>
      <c r="B13" s="1">
        <v>2.74</v>
      </c>
    </row>
    <row r="14" spans="1:34" x14ac:dyDescent="0.2">
      <c r="A14" s="1" t="s">
        <v>25</v>
      </c>
      <c r="B14" s="1">
        <v>2.84</v>
      </c>
    </row>
    <row r="15" spans="1:34" x14ac:dyDescent="0.2">
      <c r="A15" s="1" t="s">
        <v>26</v>
      </c>
      <c r="B15" s="1">
        <v>2.6</v>
      </c>
    </row>
    <row r="16" spans="1:34" x14ac:dyDescent="0.2">
      <c r="A16" s="1" t="s">
        <v>27</v>
      </c>
      <c r="B16" s="1">
        <v>2.94</v>
      </c>
    </row>
    <row r="17" spans="1:2" x14ac:dyDescent="0.2">
      <c r="A17" s="1" t="s">
        <v>28</v>
      </c>
      <c r="B17" s="1">
        <v>2.93</v>
      </c>
    </row>
    <row r="18" spans="1:2" x14ac:dyDescent="0.2">
      <c r="A18" s="1" t="s">
        <v>29</v>
      </c>
      <c r="B18" s="1">
        <v>3.18</v>
      </c>
    </row>
    <row r="19" spans="1:2" x14ac:dyDescent="0.2">
      <c r="A19" s="1" t="s">
        <v>30</v>
      </c>
      <c r="B19" s="1">
        <v>2.95</v>
      </c>
    </row>
    <row r="20" spans="1:2" x14ac:dyDescent="0.2">
      <c r="A20" s="1" t="s">
        <v>31</v>
      </c>
      <c r="B20" s="1">
        <v>2.86</v>
      </c>
    </row>
    <row r="21" spans="1:2" x14ac:dyDescent="0.2">
      <c r="A21" s="1" t="s">
        <v>32</v>
      </c>
      <c r="B21" s="1">
        <v>2.91</v>
      </c>
    </row>
    <row r="22" spans="1:2" x14ac:dyDescent="0.2">
      <c r="A22" s="1" t="s">
        <v>33</v>
      </c>
      <c r="B22" s="1">
        <v>2.96</v>
      </c>
    </row>
    <row r="23" spans="1:2" x14ac:dyDescent="0.2">
      <c r="A23" s="1" t="s">
        <v>34</v>
      </c>
      <c r="B23" s="1">
        <v>3.14</v>
      </c>
    </row>
    <row r="24" spans="1:2" x14ac:dyDescent="0.2">
      <c r="A24" s="1" t="s">
        <v>35</v>
      </c>
      <c r="B24" s="1">
        <v>2.65</v>
      </c>
    </row>
    <row r="25" spans="1:2" x14ac:dyDescent="0.2">
      <c r="A25" s="1" t="s">
        <v>36</v>
      </c>
      <c r="B25" s="1">
        <v>2.77</v>
      </c>
    </row>
    <row r="26" spans="1:2" x14ac:dyDescent="0.2">
      <c r="A26" s="1" t="s">
        <v>37</v>
      </c>
      <c r="B26" s="1">
        <v>2.96</v>
      </c>
    </row>
    <row r="27" spans="1:2" x14ac:dyDescent="0.2">
      <c r="A27" s="1" t="s">
        <v>38</v>
      </c>
      <c r="B27" s="1">
        <v>3.1</v>
      </c>
    </row>
    <row r="28" spans="1:2" x14ac:dyDescent="0.2">
      <c r="A28" s="1" t="s">
        <v>39</v>
      </c>
      <c r="B28" s="1">
        <v>2.82</v>
      </c>
    </row>
    <row r="29" spans="1:2" x14ac:dyDescent="0.2">
      <c r="A29" s="1" t="s">
        <v>40</v>
      </c>
      <c r="B29" s="1">
        <v>3.05</v>
      </c>
    </row>
    <row r="30" spans="1:2" x14ac:dyDescent="0.2">
      <c r="A30" s="1" t="s">
        <v>41</v>
      </c>
      <c r="B30" s="1">
        <v>2.94</v>
      </c>
    </row>
    <row r="31" spans="1:2" x14ac:dyDescent="0.2">
      <c r="A31" s="1" t="s">
        <v>42</v>
      </c>
      <c r="B31" s="1">
        <v>2.82</v>
      </c>
    </row>
    <row r="32" spans="1:2" x14ac:dyDescent="0.2">
      <c r="A32" s="1" t="s">
        <v>43</v>
      </c>
      <c r="B32" s="1">
        <v>3.21</v>
      </c>
    </row>
    <row r="33" spans="1:2" x14ac:dyDescent="0.2">
      <c r="A33" s="1" t="s">
        <v>44</v>
      </c>
      <c r="B33" s="1">
        <v>3.11</v>
      </c>
    </row>
    <row r="34" spans="1:2" x14ac:dyDescent="0.2">
      <c r="A34" s="1" t="s">
        <v>45</v>
      </c>
      <c r="B34" s="1">
        <v>2.9</v>
      </c>
    </row>
    <row r="35" spans="1:2" x14ac:dyDescent="0.2">
      <c r="A35" s="1" t="s">
        <v>46</v>
      </c>
      <c r="B35" s="1">
        <v>3.05</v>
      </c>
    </row>
    <row r="36" spans="1:2" x14ac:dyDescent="0.2">
      <c r="A36" s="1" t="s">
        <v>47</v>
      </c>
      <c r="B36" s="1">
        <v>2.93</v>
      </c>
    </row>
    <row r="37" spans="1:2" x14ac:dyDescent="0.2">
      <c r="A37" s="1" t="s">
        <v>48</v>
      </c>
      <c r="B37" s="1">
        <v>2.89</v>
      </c>
    </row>
  </sheetData>
  <phoneticPr fontId="1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6"/>
  <sheetViews>
    <sheetView workbookViewId="0">
      <selection activeCell="G1" sqref="G1"/>
    </sheetView>
  </sheetViews>
  <sheetFormatPr defaultRowHeight="15.75" x14ac:dyDescent="0.25"/>
  <sheetData>
    <row r="1" spans="1:8" x14ac:dyDescent="0.25">
      <c r="A1" s="1"/>
      <c r="B1" s="1"/>
      <c r="D1" t="s">
        <v>1</v>
      </c>
      <c r="F1" t="s">
        <v>4</v>
      </c>
      <c r="G1" s="2" t="str">
        <f>CHAR(185)</f>
        <v>¹</v>
      </c>
      <c r="H1" t="s">
        <v>9</v>
      </c>
    </row>
    <row r="2" spans="1:8" x14ac:dyDescent="0.25">
      <c r="A2" s="1"/>
      <c r="B2" s="1"/>
      <c r="D2" t="s">
        <v>2</v>
      </c>
      <c r="F2" t="s">
        <v>5</v>
      </c>
      <c r="G2" t="s">
        <v>7</v>
      </c>
    </row>
    <row r="3" spans="1:8" x14ac:dyDescent="0.25">
      <c r="A3" s="1"/>
      <c r="B3" s="1"/>
      <c r="D3" t="s">
        <v>3</v>
      </c>
      <c r="F3" t="s">
        <v>6</v>
      </c>
      <c r="G3" t="s">
        <v>8</v>
      </c>
    </row>
    <row r="4" spans="1:8" x14ac:dyDescent="0.25">
      <c r="A4" s="1"/>
      <c r="B4" s="1"/>
    </row>
    <row r="5" spans="1:8" x14ac:dyDescent="0.25">
      <c r="A5" s="1"/>
      <c r="B5" s="1"/>
    </row>
    <row r="6" spans="1:8" x14ac:dyDescent="0.25">
      <c r="A6" s="1"/>
      <c r="B6" s="1"/>
    </row>
    <row r="7" spans="1:8" x14ac:dyDescent="0.25">
      <c r="A7" s="1"/>
      <c r="B7" s="1"/>
    </row>
    <row r="8" spans="1:8" x14ac:dyDescent="0.25">
      <c r="A8" s="1"/>
      <c r="B8" s="1"/>
    </row>
    <row r="9" spans="1:8" x14ac:dyDescent="0.25">
      <c r="A9" s="1"/>
      <c r="B9" s="1"/>
    </row>
    <row r="10" spans="1:8" x14ac:dyDescent="0.25">
      <c r="A10" s="1"/>
      <c r="B10" s="1"/>
    </row>
    <row r="11" spans="1:8" x14ac:dyDescent="0.25">
      <c r="A11" s="1"/>
      <c r="B11" s="1"/>
    </row>
    <row r="12" spans="1:8" x14ac:dyDescent="0.25">
      <c r="A12" s="1"/>
      <c r="B12" s="1"/>
    </row>
    <row r="13" spans="1:8" x14ac:dyDescent="0.25">
      <c r="A13" s="1"/>
      <c r="B13" s="1"/>
    </row>
    <row r="14" spans="1:8" x14ac:dyDescent="0.25">
      <c r="A14" s="1"/>
      <c r="B14" s="1"/>
    </row>
    <row r="15" spans="1:8" x14ac:dyDescent="0.25">
      <c r="A15" s="1"/>
      <c r="B15" s="1"/>
    </row>
    <row r="16" spans="1:8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  <row r="31" spans="1:2" x14ac:dyDescent="0.25">
      <c r="A31" s="1"/>
      <c r="B31" s="1"/>
    </row>
    <row r="32" spans="1:2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</sheetData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39"/>
  <sheetViews>
    <sheetView tabSelected="1" topLeftCell="F1" zoomScale="175" zoomScaleNormal="175" workbookViewId="0">
      <selection activeCell="K25" sqref="K25"/>
    </sheetView>
  </sheetViews>
  <sheetFormatPr defaultRowHeight="18" x14ac:dyDescent="0.25"/>
  <cols>
    <col min="1" max="1" width="9" style="4"/>
    <col min="2" max="2" width="8.75" style="7" customWidth="1"/>
    <col min="3" max="3" width="16.625" style="4" customWidth="1"/>
    <col min="4" max="4" width="26.125" style="4" customWidth="1"/>
    <col min="5" max="10" width="9" style="4"/>
    <col min="11" max="11" width="31.25" style="4" customWidth="1"/>
    <col min="12" max="12" width="26.375" style="4" customWidth="1"/>
    <col min="13" max="16384" width="9" style="4"/>
  </cols>
  <sheetData>
    <row r="2" spans="1:14" ht="18" customHeight="1" x14ac:dyDescent="0.25">
      <c r="A2" s="19" t="s">
        <v>82</v>
      </c>
      <c r="B2" s="19"/>
      <c r="C2" s="19"/>
      <c r="D2" s="19"/>
      <c r="G2" s="8" t="s">
        <v>81</v>
      </c>
      <c r="H2" s="5" t="s">
        <v>0</v>
      </c>
    </row>
    <row r="3" spans="1:14" ht="18" customHeight="1" x14ac:dyDescent="0.25">
      <c r="A3" s="19"/>
      <c r="B3" s="19"/>
      <c r="C3" s="19"/>
      <c r="D3" s="19"/>
      <c r="G3" s="4">
        <v>1</v>
      </c>
      <c r="H3" s="6">
        <v>3.15</v>
      </c>
    </row>
    <row r="4" spans="1:14" ht="20.25" thickBot="1" x14ac:dyDescent="0.35">
      <c r="A4" s="19"/>
      <c r="B4" s="19"/>
      <c r="C4" s="19"/>
      <c r="D4" s="19"/>
      <c r="G4" s="4">
        <v>2</v>
      </c>
      <c r="H4" s="6">
        <v>2.76</v>
      </c>
      <c r="K4" s="13" t="s">
        <v>87</v>
      </c>
      <c r="L4" s="13"/>
    </row>
    <row r="5" spans="1:14" ht="18.75" thickTop="1" x14ac:dyDescent="0.25">
      <c r="A5" s="19"/>
      <c r="B5" s="19"/>
      <c r="C5" s="19"/>
      <c r="D5" s="19"/>
      <c r="G5" s="4">
        <v>3</v>
      </c>
      <c r="H5" s="6">
        <v>3.18</v>
      </c>
      <c r="K5" s="9" t="s">
        <v>92</v>
      </c>
      <c r="L5" s="11">
        <f>COUNT(H3:H38)</f>
        <v>36</v>
      </c>
    </row>
    <row r="6" spans="1:14" x14ac:dyDescent="0.25">
      <c r="A6" s="19"/>
      <c r="B6" s="19"/>
      <c r="C6" s="19"/>
      <c r="D6" s="19"/>
      <c r="G6" s="4">
        <v>4</v>
      </c>
      <c r="H6" s="6">
        <v>2.77</v>
      </c>
      <c r="K6" s="9" t="s">
        <v>93</v>
      </c>
      <c r="L6" s="12">
        <f>AVERAGE(H3:H38)</f>
        <v>2.9199999999999995</v>
      </c>
    </row>
    <row r="7" spans="1:14" x14ac:dyDescent="0.25">
      <c r="A7" s="19"/>
      <c r="B7" s="19"/>
      <c r="C7" s="19"/>
      <c r="D7" s="19"/>
      <c r="G7" s="4">
        <v>5</v>
      </c>
      <c r="H7" s="6">
        <v>2.86</v>
      </c>
      <c r="K7" s="9" t="s">
        <v>94</v>
      </c>
      <c r="L7" s="11">
        <f>_xlfn.STDEV.S(H3:H38)</f>
        <v>0.16999159643094966</v>
      </c>
    </row>
    <row r="8" spans="1:14" x14ac:dyDescent="0.25">
      <c r="A8" s="19"/>
      <c r="B8" s="19"/>
      <c r="C8" s="19"/>
      <c r="D8" s="19"/>
      <c r="G8" s="4">
        <v>6</v>
      </c>
      <c r="H8" s="6">
        <v>2.66</v>
      </c>
    </row>
    <row r="9" spans="1:14" x14ac:dyDescent="0.25">
      <c r="A9" s="19"/>
      <c r="B9" s="19"/>
      <c r="C9" s="19"/>
      <c r="D9" s="19"/>
      <c r="G9" s="4">
        <v>7</v>
      </c>
      <c r="H9" s="6">
        <v>2.86</v>
      </c>
    </row>
    <row r="10" spans="1:14" x14ac:dyDescent="0.25">
      <c r="A10" s="19"/>
      <c r="B10" s="19"/>
      <c r="C10" s="19"/>
      <c r="D10" s="19"/>
      <c r="G10" s="4">
        <v>8</v>
      </c>
      <c r="H10" s="6">
        <v>2.54</v>
      </c>
    </row>
    <row r="11" spans="1:14" ht="18.75" thickBot="1" x14ac:dyDescent="0.3">
      <c r="A11" s="19"/>
      <c r="B11" s="19"/>
      <c r="C11" s="19"/>
      <c r="D11" s="19"/>
      <c r="G11" s="4">
        <v>9</v>
      </c>
      <c r="H11" s="6">
        <v>3.02</v>
      </c>
      <c r="K11" s="20" t="s">
        <v>86</v>
      </c>
      <c r="L11" s="20"/>
      <c r="M11" s="20"/>
      <c r="N11" s="20"/>
    </row>
    <row r="12" spans="1:14" ht="19.5" thickTop="1" thickBot="1" x14ac:dyDescent="0.3">
      <c r="A12" s="19"/>
      <c r="B12" s="19"/>
      <c r="C12" s="19"/>
      <c r="D12" s="19"/>
      <c r="G12" s="4">
        <v>10</v>
      </c>
      <c r="H12" s="6">
        <v>3.13</v>
      </c>
      <c r="K12" s="20"/>
      <c r="L12" s="20"/>
      <c r="M12" s="20"/>
      <c r="N12" s="20"/>
    </row>
    <row r="13" spans="1:14" ht="18.75" thickTop="1" x14ac:dyDescent="0.25">
      <c r="A13" s="19"/>
      <c r="B13" s="19"/>
      <c r="C13" s="19"/>
      <c r="D13" s="19"/>
      <c r="G13" s="4">
        <v>11</v>
      </c>
      <c r="H13" s="6">
        <v>2.94</v>
      </c>
      <c r="K13" s="9" t="s">
        <v>83</v>
      </c>
      <c r="L13" s="10" t="s">
        <v>85</v>
      </c>
      <c r="M13" s="10" t="s">
        <v>97</v>
      </c>
      <c r="N13" s="11">
        <v>3</v>
      </c>
    </row>
    <row r="14" spans="1:14" x14ac:dyDescent="0.25">
      <c r="A14" s="19"/>
      <c r="B14" s="19"/>
      <c r="C14" s="19"/>
      <c r="D14" s="19"/>
      <c r="G14" s="4">
        <v>12</v>
      </c>
      <c r="H14" s="6">
        <v>2.74</v>
      </c>
      <c r="K14" s="9" t="s">
        <v>84</v>
      </c>
      <c r="L14" s="10" t="s">
        <v>85</v>
      </c>
      <c r="M14" s="10" t="s">
        <v>8</v>
      </c>
      <c r="N14" s="11">
        <v>3</v>
      </c>
    </row>
    <row r="15" spans="1:14" x14ac:dyDescent="0.25">
      <c r="A15" s="19"/>
      <c r="B15" s="19"/>
      <c r="C15" s="19"/>
      <c r="D15" s="19"/>
      <c r="G15" s="4">
        <v>13</v>
      </c>
      <c r="H15" s="6">
        <v>2.84</v>
      </c>
      <c r="K15" s="9" t="s">
        <v>95</v>
      </c>
      <c r="L15" s="18" t="s">
        <v>98</v>
      </c>
      <c r="M15" s="18"/>
      <c r="N15" s="18"/>
    </row>
    <row r="16" spans="1:14" x14ac:dyDescent="0.25">
      <c r="B16" s="4"/>
      <c r="G16" s="4">
        <v>14</v>
      </c>
      <c r="H16" s="6">
        <v>2.6</v>
      </c>
    </row>
    <row r="17" spans="2:12" x14ac:dyDescent="0.25">
      <c r="B17" s="4"/>
      <c r="G17" s="4">
        <v>15</v>
      </c>
      <c r="H17" s="6">
        <v>2.94</v>
      </c>
    </row>
    <row r="18" spans="2:12" ht="20.25" thickBot="1" x14ac:dyDescent="0.35">
      <c r="B18" s="4"/>
      <c r="G18" s="4">
        <v>16</v>
      </c>
      <c r="H18" s="6">
        <v>2.93</v>
      </c>
      <c r="K18" s="13" t="s">
        <v>88</v>
      </c>
      <c r="L18" s="13"/>
    </row>
    <row r="19" spans="2:12" ht="18.75" thickTop="1" x14ac:dyDescent="0.25">
      <c r="B19" s="4"/>
      <c r="G19" s="4">
        <v>17</v>
      </c>
      <c r="H19" s="6">
        <v>3.18</v>
      </c>
      <c r="K19" s="9" t="s">
        <v>89</v>
      </c>
      <c r="L19" s="11">
        <f>(L6-N13)/L21</f>
        <v>-2.8236689935139143</v>
      </c>
    </row>
    <row r="20" spans="2:12" x14ac:dyDescent="0.25">
      <c r="B20" s="4"/>
      <c r="G20" s="4">
        <v>18</v>
      </c>
      <c r="H20" s="6">
        <v>2.95</v>
      </c>
      <c r="K20" s="9" t="s">
        <v>99</v>
      </c>
      <c r="L20" s="11">
        <f>L5-1</f>
        <v>35</v>
      </c>
    </row>
    <row r="21" spans="2:12" x14ac:dyDescent="0.25">
      <c r="B21" s="4"/>
      <c r="G21" s="4">
        <v>19</v>
      </c>
      <c r="H21" s="6">
        <v>2.86</v>
      </c>
      <c r="K21" s="9" t="s">
        <v>96</v>
      </c>
      <c r="L21" s="11">
        <f>L7/(SQRT(L5))</f>
        <v>2.8331932738491609E-2</v>
      </c>
    </row>
    <row r="22" spans="2:12" x14ac:dyDescent="0.25">
      <c r="B22" s="4"/>
      <c r="G22" s="4">
        <v>20</v>
      </c>
      <c r="H22" s="6">
        <v>2.91</v>
      </c>
    </row>
    <row r="23" spans="2:12" x14ac:dyDescent="0.25">
      <c r="B23" s="4"/>
      <c r="G23" s="4">
        <v>21</v>
      </c>
      <c r="H23" s="6">
        <v>2.96</v>
      </c>
    </row>
    <row r="24" spans="2:12" ht="20.25" thickBot="1" x14ac:dyDescent="0.35">
      <c r="B24" s="4"/>
      <c r="G24" s="4">
        <v>22</v>
      </c>
      <c r="H24" s="6">
        <v>3.14</v>
      </c>
      <c r="K24" s="13" t="s">
        <v>101</v>
      </c>
      <c r="L24" s="13"/>
    </row>
    <row r="25" spans="2:12" ht="18.75" thickTop="1" x14ac:dyDescent="0.25">
      <c r="B25" s="4"/>
      <c r="G25" s="4">
        <v>23</v>
      </c>
      <c r="H25" s="6">
        <v>2.65</v>
      </c>
      <c r="K25" s="9" t="s">
        <v>90</v>
      </c>
      <c r="L25" s="11">
        <f>_xlfn.T.DIST(L19,L20,TRUE)</f>
        <v>3.8913477290905265E-3</v>
      </c>
    </row>
    <row r="26" spans="2:12" x14ac:dyDescent="0.25">
      <c r="B26" s="4"/>
      <c r="G26" s="4">
        <v>24</v>
      </c>
      <c r="H26" s="6">
        <v>2.77</v>
      </c>
    </row>
    <row r="27" spans="2:12" x14ac:dyDescent="0.25">
      <c r="B27" s="4"/>
      <c r="G27" s="4">
        <v>25</v>
      </c>
      <c r="H27" s="6">
        <v>2.96</v>
      </c>
    </row>
    <row r="28" spans="2:12" x14ac:dyDescent="0.25">
      <c r="B28" s="4"/>
      <c r="G28" s="4">
        <v>26</v>
      </c>
      <c r="H28" s="6">
        <v>3.1</v>
      </c>
    </row>
    <row r="29" spans="2:12" ht="20.25" thickBot="1" x14ac:dyDescent="0.35">
      <c r="B29" s="4"/>
      <c r="G29" s="4">
        <v>27</v>
      </c>
      <c r="H29" s="6">
        <v>2.82</v>
      </c>
      <c r="K29" s="13" t="s">
        <v>91</v>
      </c>
      <c r="L29" s="13"/>
    </row>
    <row r="30" spans="2:12" ht="18.75" thickTop="1" x14ac:dyDescent="0.25">
      <c r="B30" s="4"/>
      <c r="G30" s="4">
        <v>28</v>
      </c>
      <c r="H30" s="6">
        <v>3.05</v>
      </c>
      <c r="K30" s="14" t="s">
        <v>100</v>
      </c>
      <c r="L30" s="15"/>
    </row>
    <row r="31" spans="2:12" ht="57" customHeight="1" x14ac:dyDescent="0.25">
      <c r="B31" s="4"/>
      <c r="G31" s="4">
        <v>29</v>
      </c>
      <c r="H31" s="6">
        <v>2.94</v>
      </c>
      <c r="K31" s="16"/>
      <c r="L31" s="17"/>
    </row>
    <row r="32" spans="2:12" x14ac:dyDescent="0.25">
      <c r="B32" s="4"/>
      <c r="G32" s="4">
        <v>30</v>
      </c>
      <c r="H32" s="6">
        <v>2.82</v>
      </c>
    </row>
    <row r="33" spans="2:8" x14ac:dyDescent="0.25">
      <c r="B33" s="4"/>
      <c r="G33" s="4">
        <v>31</v>
      </c>
      <c r="H33" s="6">
        <v>3.21</v>
      </c>
    </row>
    <row r="34" spans="2:8" x14ac:dyDescent="0.25">
      <c r="B34" s="4"/>
      <c r="G34" s="4">
        <v>32</v>
      </c>
      <c r="H34" s="6">
        <v>3.11</v>
      </c>
    </row>
    <row r="35" spans="2:8" x14ac:dyDescent="0.25">
      <c r="B35" s="4"/>
      <c r="G35" s="4">
        <v>33</v>
      </c>
      <c r="H35" s="6">
        <v>2.9</v>
      </c>
    </row>
    <row r="36" spans="2:8" x14ac:dyDescent="0.25">
      <c r="B36" s="4"/>
      <c r="G36" s="4">
        <v>34</v>
      </c>
      <c r="H36" s="6">
        <v>3.05</v>
      </c>
    </row>
    <row r="37" spans="2:8" x14ac:dyDescent="0.25">
      <c r="B37" s="4"/>
      <c r="G37" s="4">
        <v>35</v>
      </c>
      <c r="H37" s="6">
        <v>2.93</v>
      </c>
    </row>
    <row r="38" spans="2:8" x14ac:dyDescent="0.25">
      <c r="B38" s="4"/>
      <c r="G38" s="4">
        <v>36</v>
      </c>
      <c r="H38" s="6">
        <v>2.89</v>
      </c>
    </row>
    <row r="39" spans="2:8" x14ac:dyDescent="0.25">
      <c r="B39" s="6"/>
    </row>
  </sheetData>
  <mergeCells count="8">
    <mergeCell ref="A2:D15"/>
    <mergeCell ref="K11:N12"/>
    <mergeCell ref="K4:L4"/>
    <mergeCell ref="K18:L18"/>
    <mergeCell ref="K24:L24"/>
    <mergeCell ref="K29:L29"/>
    <mergeCell ref="K30:L31"/>
    <mergeCell ref="L15:N15"/>
  </mergeCells>
  <phoneticPr fontId="0" type="noConversion"/>
  <dataValidations count="1">
    <dataValidation type="whole" allowBlank="1" showInputMessage="1" showErrorMessage="1" errorTitle="SWStat2 Data Area protection" error="You have attempted to change the data in a defined Data Area._x000a_If you wish to alter any cell, first Unset the Data Area, then make your changes, then Reset the Data Area." sqref="H3:H38" xr:uid="{00000000-0002-0000-0600-000000000000}">
      <formula1>-99999999</formula1>
      <formula2>-99999998</formula2>
    </dataValidation>
  </dataValidations>
  <pageMargins left="0.75" right="0.75" top="1" bottom="1" header="0.5" footer="0.5"/>
  <pageSetup orientation="portrait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&amp;UnStack</vt:lpstr>
      <vt:lpstr>&amp;GraphData</vt:lpstr>
      <vt:lpstr>&amp;WorkArea</vt:lpstr>
      <vt:lpstr>&amp;DataIndices</vt:lpstr>
      <vt:lpstr>&amp;DataCopy</vt:lpstr>
      <vt:lpstr>&amp;Miscel_Area</vt:lpstr>
      <vt:lpstr>Data</vt:lpstr>
      <vt:lpstr>DARefs</vt:lpstr>
      <vt:lpstr>PXLCopy</vt:lpstr>
      <vt:lpstr>PXLData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Anderson</dc:creator>
  <cp:lastModifiedBy>Marvin Lomo</cp:lastModifiedBy>
  <dcterms:created xsi:type="dcterms:W3CDTF">2002-12-08T13:37:15Z</dcterms:created>
  <dcterms:modified xsi:type="dcterms:W3CDTF">2023-06-25T09:15:02Z</dcterms:modified>
</cp:coreProperties>
</file>