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gisfr-my.sharepoint.com/personal/antoine_duet_egis-group_com/Documents/Bureau/PYTHON/GRAPHIQUE_MAD/"/>
    </mc:Choice>
  </mc:AlternateContent>
  <xr:revisionPtr revIDLastSave="32" documentId="8_{194943D9-5876-44B5-942C-978278447203}" xr6:coauthVersionLast="47" xr6:coauthVersionMax="47" xr10:uidLastSave="{5FB8AB5F-7BC4-4593-9774-38BA735CAD75}"/>
  <bookViews>
    <workbookView xWindow="-110" yWindow="-110" windowWidth="19420" windowHeight="11020" xr2:uid="{DEDEABCB-A3D7-413C-A6C4-65A882606650}"/>
  </bookViews>
  <sheets>
    <sheet name="Planning Màd LT NouvelArbitrage" sheetId="12" r:id="rId1"/>
    <sheet name="Calcul JoursVisites par mois" sheetId="16" state="hidden" r:id="rId2"/>
    <sheet name="Feuil2" sheetId="6" state="hidden" r:id="rId3"/>
    <sheet name="Feuil1" sheetId="9" state="hidden" r:id="rId4"/>
    <sheet name="VENT" sheetId="10" state="hidden" r:id="rId5"/>
  </sheets>
  <definedNames>
    <definedName name="_xlnm._FilterDatabase" localSheetId="0" hidden="1">'Planning Màd LT NouvelArbitrage'!$A$1:$X$127</definedName>
    <definedName name="ID_tâche">#REF!</definedName>
    <definedName name="Nb_pred">#REF!</definedName>
    <definedName name="zefz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55" i="12" l="1"/>
  <c r="M54" i="12"/>
  <c r="M117" i="12"/>
  <c r="M115" i="12"/>
  <c r="M116" i="12"/>
  <c r="L70" i="12"/>
  <c r="M107" i="12"/>
  <c r="M108" i="12"/>
  <c r="M109" i="12"/>
  <c r="M110" i="12"/>
  <c r="L42" i="12" l="1"/>
  <c r="L28" i="12"/>
  <c r="L22" i="12"/>
  <c r="M22" i="12"/>
  <c r="W43" i="12"/>
  <c r="M43" i="12"/>
  <c r="L43" i="12"/>
  <c r="H43" i="12"/>
  <c r="J43" i="12" s="1"/>
  <c r="F43" i="12"/>
  <c r="W41" i="12"/>
  <c r="M41" i="12"/>
  <c r="L41" i="12"/>
  <c r="H41" i="12"/>
  <c r="J41" i="12" s="1"/>
  <c r="F41" i="12"/>
  <c r="W39" i="12"/>
  <c r="W22" i="12"/>
  <c r="W38" i="12"/>
  <c r="W37" i="12"/>
  <c r="M39" i="12"/>
  <c r="L39" i="12"/>
  <c r="H39" i="12"/>
  <c r="J39" i="12" s="1"/>
  <c r="F39" i="12"/>
  <c r="M37" i="12"/>
  <c r="L37" i="12"/>
  <c r="H37" i="12"/>
  <c r="J37" i="12" s="1"/>
  <c r="F37" i="12"/>
  <c r="W29" i="12"/>
  <c r="W30" i="12"/>
  <c r="W10" i="12"/>
  <c r="M10" i="12"/>
  <c r="L10" i="12"/>
  <c r="H10" i="12"/>
  <c r="J10" i="12" s="1"/>
  <c r="F10" i="12"/>
  <c r="W28" i="12"/>
  <c r="L29" i="12"/>
  <c r="W19" i="12"/>
  <c r="W5" i="12"/>
  <c r="W9" i="12"/>
  <c r="W6" i="12"/>
  <c r="W25" i="12"/>
  <c r="W4" i="12"/>
  <c r="W45" i="12"/>
  <c r="W46" i="12"/>
  <c r="W18" i="12"/>
  <c r="M127" i="12"/>
  <c r="H53" i="12"/>
  <c r="L53" i="12"/>
  <c r="M53" i="12"/>
  <c r="W53" i="12"/>
  <c r="L80" i="12"/>
  <c r="I43" i="12" l="1"/>
  <c r="I41" i="12"/>
  <c r="I39" i="12"/>
  <c r="I37" i="12"/>
  <c r="I10" i="12"/>
  <c r="H70" i="12"/>
  <c r="H47" i="12"/>
  <c r="H26" i="12"/>
  <c r="H25" i="12"/>
  <c r="H31" i="12"/>
  <c r="H32" i="12"/>
  <c r="H27" i="12"/>
  <c r="H29" i="12"/>
  <c r="H96" i="12"/>
  <c r="H36" i="12"/>
  <c r="H38" i="12"/>
  <c r="H24" i="12"/>
  <c r="H22" i="12"/>
  <c r="H23" i="12"/>
  <c r="H50" i="12"/>
  <c r="H51" i="12"/>
  <c r="H52" i="12"/>
  <c r="H49" i="12"/>
  <c r="H97" i="12"/>
  <c r="H44" i="12"/>
  <c r="H94" i="12"/>
  <c r="H89" i="12"/>
  <c r="H80" i="12"/>
  <c r="H111" i="12"/>
  <c r="H112" i="12"/>
  <c r="H84" i="12"/>
  <c r="H85" i="12"/>
  <c r="H123" i="12"/>
  <c r="H83" i="12"/>
  <c r="H124" i="12"/>
  <c r="H114" i="12"/>
  <c r="H116" i="12"/>
  <c r="H118" i="12"/>
  <c r="H119" i="12"/>
  <c r="H120" i="12"/>
  <c r="H121" i="12"/>
  <c r="H3" i="12"/>
  <c r="H12" i="12"/>
  <c r="H13" i="12"/>
  <c r="H14" i="12"/>
  <c r="H17" i="12"/>
  <c r="H21" i="12"/>
  <c r="H33" i="12"/>
  <c r="H56" i="12"/>
  <c r="H73" i="12"/>
  <c r="H74" i="12"/>
  <c r="H48" i="12"/>
  <c r="H102" i="12"/>
  <c r="H125" i="12"/>
  <c r="H103" i="12"/>
  <c r="H104" i="12"/>
  <c r="H113" i="12"/>
  <c r="H105" i="12"/>
  <c r="H106" i="12"/>
  <c r="H90" i="12"/>
  <c r="H16" i="12"/>
  <c r="H18" i="12"/>
  <c r="H19" i="12"/>
  <c r="H7" i="12"/>
  <c r="H15" i="12"/>
  <c r="H20" i="12"/>
  <c r="H8" i="12"/>
  <c r="H11" i="12"/>
  <c r="H127" i="12"/>
  <c r="H5" i="12"/>
  <c r="H9" i="12"/>
  <c r="H6" i="12"/>
  <c r="H4" i="12"/>
  <c r="H2" i="12"/>
  <c r="H40" i="12"/>
  <c r="H35" i="12"/>
  <c r="H42" i="12"/>
  <c r="H34" i="12"/>
  <c r="H87" i="12"/>
  <c r="H88" i="12"/>
  <c r="H98" i="12"/>
  <c r="H75" i="12"/>
  <c r="H65" i="12"/>
  <c r="H100" i="12"/>
  <c r="H61" i="12"/>
  <c r="H62" i="12"/>
  <c r="H63" i="12"/>
  <c r="H64" i="12"/>
  <c r="H46" i="12"/>
  <c r="H71" i="12"/>
  <c r="H72" i="12"/>
  <c r="H101" i="12"/>
  <c r="H69" i="12"/>
  <c r="H76" i="12"/>
  <c r="H77" i="12"/>
  <c r="H78" i="12"/>
  <c r="H95" i="12"/>
  <c r="H66" i="12"/>
  <c r="H67" i="12"/>
  <c r="H81" i="12"/>
  <c r="H79" i="12"/>
  <c r="H126" i="12"/>
  <c r="H82" i="12"/>
  <c r="H122" i="12"/>
  <c r="H99" i="12"/>
  <c r="H57" i="12"/>
  <c r="H58" i="12"/>
  <c r="H59" i="12"/>
  <c r="H60" i="12"/>
  <c r="H45" i="12"/>
  <c r="H86" i="12"/>
  <c r="L94" i="12"/>
  <c r="L111" i="12"/>
  <c r="L112" i="12"/>
  <c r="L84" i="12"/>
  <c r="L85" i="12"/>
  <c r="L123" i="12"/>
  <c r="L83" i="12"/>
  <c r="L124" i="12"/>
  <c r="L114" i="12"/>
  <c r="L118" i="12"/>
  <c r="L119" i="12"/>
  <c r="L120" i="12"/>
  <c r="L121" i="12"/>
  <c r="L3" i="12"/>
  <c r="L12" i="12"/>
  <c r="L13" i="12"/>
  <c r="L14" i="12"/>
  <c r="L17" i="12"/>
  <c r="L21" i="12"/>
  <c r="L33" i="12"/>
  <c r="L56" i="12"/>
  <c r="L73" i="12"/>
  <c r="F84" i="12"/>
  <c r="L52" i="12"/>
  <c r="L97" i="12"/>
  <c r="L44" i="12"/>
  <c r="M52" i="12"/>
  <c r="W52" i="12"/>
  <c r="L38" i="12"/>
  <c r="M38" i="12"/>
  <c r="F29" i="12"/>
  <c r="L26" i="12"/>
  <c r="L35" i="12" l="1"/>
  <c r="L62" i="12" l="1"/>
  <c r="L63" i="12"/>
  <c r="L64" i="12"/>
  <c r="L100" i="12"/>
  <c r="L87" i="12"/>
  <c r="L60" i="12"/>
  <c r="L58" i="12"/>
  <c r="L59" i="12"/>
  <c r="L122" i="12"/>
  <c r="M122" i="12"/>
  <c r="W122" i="12"/>
  <c r="L77" i="12"/>
  <c r="L69" i="12"/>
  <c r="L76" i="12"/>
  <c r="L78" i="12"/>
  <c r="L95" i="12"/>
  <c r="I77" i="12"/>
  <c r="I78" i="12"/>
  <c r="F77" i="12"/>
  <c r="F78" i="12"/>
  <c r="H68" i="12"/>
  <c r="L45" i="12" l="1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2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2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2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69" i="16"/>
  <c r="M68" i="16"/>
  <c r="M67" i="16"/>
  <c r="M66" i="16"/>
  <c r="M65" i="16"/>
  <c r="M64" i="16"/>
  <c r="M63" i="16"/>
  <c r="M62" i="16"/>
  <c r="M61" i="16"/>
  <c r="M60" i="16"/>
  <c r="M59" i="16"/>
  <c r="M57" i="16"/>
  <c r="M56" i="16"/>
  <c r="M55" i="16"/>
  <c r="M54" i="16"/>
  <c r="M53" i="16"/>
  <c r="M52" i="16"/>
  <c r="M50" i="16"/>
  <c r="M49" i="16"/>
  <c r="M48" i="16"/>
  <c r="M47" i="16"/>
  <c r="M46" i="16"/>
  <c r="M45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M2" i="16"/>
  <c r="L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2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2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2" i="16"/>
  <c r="D84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2" i="16"/>
  <c r="F69" i="12"/>
  <c r="F76" i="12"/>
  <c r="F95" i="12"/>
  <c r="F66" i="12"/>
  <c r="F67" i="12"/>
  <c r="F81" i="12"/>
  <c r="F79" i="12"/>
  <c r="F126" i="12"/>
  <c r="F82" i="12"/>
  <c r="F99" i="12"/>
  <c r="F57" i="12"/>
  <c r="F45" i="12"/>
  <c r="F86" i="12"/>
  <c r="F88" i="12"/>
  <c r="F98" i="12"/>
  <c r="F75" i="12"/>
  <c r="F65" i="12"/>
  <c r="F100" i="12"/>
  <c r="F46" i="12"/>
  <c r="F71" i="12"/>
  <c r="F72" i="12"/>
  <c r="F101" i="12"/>
  <c r="F74" i="12"/>
  <c r="F48" i="12"/>
  <c r="F102" i="12"/>
  <c r="F125" i="12"/>
  <c r="F103" i="12"/>
  <c r="F104" i="12"/>
  <c r="F113" i="12"/>
  <c r="F105" i="12"/>
  <c r="F106" i="12"/>
  <c r="F90" i="12"/>
  <c r="F16" i="12"/>
  <c r="F18" i="12"/>
  <c r="F19" i="12"/>
  <c r="F7" i="12"/>
  <c r="F15" i="12"/>
  <c r="F20" i="12"/>
  <c r="F8" i="12"/>
  <c r="F11" i="12"/>
  <c r="F5" i="12"/>
  <c r="F9" i="12"/>
  <c r="F6" i="12"/>
  <c r="F4" i="12"/>
  <c r="F2" i="12"/>
  <c r="F40" i="12"/>
  <c r="F35" i="12"/>
  <c r="F34" i="12"/>
  <c r="F70" i="12"/>
  <c r="F47" i="12"/>
  <c r="F26" i="12"/>
  <c r="F25" i="12"/>
  <c r="F31" i="12"/>
  <c r="F32" i="12"/>
  <c r="F27" i="12"/>
  <c r="F96" i="12"/>
  <c r="F36" i="12"/>
  <c r="F24" i="12"/>
  <c r="F22" i="12"/>
  <c r="F23" i="12"/>
  <c r="F50" i="12"/>
  <c r="F51" i="12"/>
  <c r="F49" i="12"/>
  <c r="F97" i="12"/>
  <c r="F44" i="12"/>
  <c r="F94" i="12"/>
  <c r="F89" i="12"/>
  <c r="F80" i="12"/>
  <c r="F111" i="12"/>
  <c r="F112" i="12"/>
  <c r="F85" i="12"/>
  <c r="F123" i="12"/>
  <c r="F83" i="12"/>
  <c r="F124" i="12"/>
  <c r="F114" i="12"/>
  <c r="F118" i="12"/>
  <c r="F119" i="12"/>
  <c r="F120" i="12"/>
  <c r="F121" i="12"/>
  <c r="F3" i="12"/>
  <c r="F12" i="12"/>
  <c r="F13" i="12"/>
  <c r="F14" i="12"/>
  <c r="F17" i="12"/>
  <c r="F21" i="12"/>
  <c r="F33" i="12"/>
  <c r="F56" i="12"/>
  <c r="F73" i="12"/>
  <c r="F68" i="12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69" i="16"/>
  <c r="L68" i="16"/>
  <c r="L67" i="16"/>
  <c r="L66" i="16"/>
  <c r="L65" i="16"/>
  <c r="L63" i="16"/>
  <c r="L62" i="16"/>
  <c r="L61" i="16"/>
  <c r="L60" i="16"/>
  <c r="L59" i="16"/>
  <c r="L57" i="16"/>
  <c r="L56" i="16"/>
  <c r="L55" i="16"/>
  <c r="L54" i="16"/>
  <c r="L53" i="16"/>
  <c r="L52" i="16"/>
  <c r="L50" i="16"/>
  <c r="L49" i="16"/>
  <c r="L48" i="16"/>
  <c r="L47" i="16"/>
  <c r="L46" i="16"/>
  <c r="L45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J73" i="12"/>
  <c r="I73" i="12"/>
  <c r="J56" i="12"/>
  <c r="I56" i="12"/>
  <c r="J21" i="12"/>
  <c r="I21" i="12"/>
  <c r="J17" i="12"/>
  <c r="I17" i="12"/>
  <c r="J14" i="12"/>
  <c r="I14" i="12"/>
  <c r="J13" i="12"/>
  <c r="I13" i="12"/>
  <c r="J12" i="12"/>
  <c r="I12" i="12"/>
  <c r="J3" i="12"/>
  <c r="I3" i="12"/>
  <c r="J121" i="12"/>
  <c r="I121" i="12"/>
  <c r="J120" i="12"/>
  <c r="I120" i="12"/>
  <c r="J119" i="12"/>
  <c r="I119" i="12"/>
  <c r="J118" i="12"/>
  <c r="I118" i="12"/>
  <c r="J114" i="12"/>
  <c r="I114" i="12"/>
  <c r="J124" i="12"/>
  <c r="I124" i="12"/>
  <c r="J83" i="12"/>
  <c r="I83" i="12"/>
  <c r="J123" i="12"/>
  <c r="I123" i="12"/>
  <c r="J85" i="12"/>
  <c r="I85" i="12"/>
  <c r="J112" i="12"/>
  <c r="I112" i="12"/>
  <c r="J111" i="12"/>
  <c r="I111" i="12"/>
  <c r="J80" i="12"/>
  <c r="I80" i="12"/>
  <c r="J89" i="12"/>
  <c r="I89" i="12"/>
  <c r="J94" i="12"/>
  <c r="I94" i="12"/>
  <c r="J44" i="12"/>
  <c r="I44" i="12"/>
  <c r="J97" i="12"/>
  <c r="I97" i="12"/>
  <c r="J49" i="12"/>
  <c r="I49" i="12"/>
  <c r="J51" i="12"/>
  <c r="I51" i="12"/>
  <c r="J50" i="12"/>
  <c r="I50" i="12"/>
  <c r="J23" i="12"/>
  <c r="J22" i="12"/>
  <c r="I22" i="12"/>
  <c r="J24" i="12"/>
  <c r="I24" i="12"/>
  <c r="J36" i="12"/>
  <c r="I36" i="12"/>
  <c r="J96" i="12"/>
  <c r="I96" i="12"/>
  <c r="J27" i="12"/>
  <c r="I27" i="12"/>
  <c r="J31" i="12"/>
  <c r="I31" i="12"/>
  <c r="J25" i="12"/>
  <c r="I25" i="12"/>
  <c r="J26" i="12"/>
  <c r="I26" i="12"/>
  <c r="J47" i="12"/>
  <c r="I47" i="12"/>
  <c r="J70" i="12"/>
  <c r="I70" i="12"/>
  <c r="J34" i="12"/>
  <c r="I34" i="12"/>
  <c r="J40" i="12"/>
  <c r="I40" i="12"/>
  <c r="J2" i="12"/>
  <c r="I2" i="12"/>
  <c r="J4" i="12"/>
  <c r="I4" i="12"/>
  <c r="J6" i="12"/>
  <c r="I6" i="12"/>
  <c r="J9" i="12"/>
  <c r="I9" i="12"/>
  <c r="J5" i="12"/>
  <c r="I5" i="12"/>
  <c r="J8" i="12"/>
  <c r="I8" i="12"/>
  <c r="J20" i="12"/>
  <c r="I20" i="12"/>
  <c r="J15" i="12"/>
  <c r="I15" i="12"/>
  <c r="J7" i="12"/>
  <c r="I7" i="12"/>
  <c r="J19" i="12"/>
  <c r="I19" i="12"/>
  <c r="J18" i="12"/>
  <c r="I18" i="12"/>
  <c r="J16" i="12"/>
  <c r="I16" i="12"/>
  <c r="J90" i="12"/>
  <c r="I90" i="12"/>
  <c r="J106" i="12"/>
  <c r="I106" i="12"/>
  <c r="J105" i="12"/>
  <c r="I105" i="12"/>
  <c r="J113" i="12"/>
  <c r="I113" i="12"/>
  <c r="J104" i="12"/>
  <c r="I104" i="12"/>
  <c r="J103" i="12"/>
  <c r="I103" i="12"/>
  <c r="J125" i="12"/>
  <c r="I125" i="12"/>
  <c r="J102" i="12"/>
  <c r="I102" i="12"/>
  <c r="J48" i="12"/>
  <c r="I48" i="12"/>
  <c r="J74" i="12"/>
  <c r="I74" i="12"/>
  <c r="J101" i="12"/>
  <c r="I101" i="12"/>
  <c r="J72" i="12"/>
  <c r="I72" i="12"/>
  <c r="J71" i="12"/>
  <c r="I71" i="12"/>
  <c r="J46" i="12"/>
  <c r="I46" i="12"/>
  <c r="J61" i="12"/>
  <c r="I61" i="12"/>
  <c r="J100" i="12"/>
  <c r="I100" i="12"/>
  <c r="J65" i="12"/>
  <c r="I65" i="12"/>
  <c r="J75" i="12"/>
  <c r="I75" i="12"/>
  <c r="J98" i="12"/>
  <c r="I98" i="12"/>
  <c r="J88" i="12"/>
  <c r="I88" i="12"/>
  <c r="J86" i="12"/>
  <c r="I86" i="12"/>
  <c r="J45" i="12"/>
  <c r="I45" i="12"/>
  <c r="J57" i="12"/>
  <c r="I57" i="12"/>
  <c r="J99" i="12"/>
  <c r="I99" i="12"/>
  <c r="J82" i="12"/>
  <c r="I82" i="12"/>
  <c r="J126" i="12"/>
  <c r="I126" i="12"/>
  <c r="J79" i="12"/>
  <c r="I79" i="12"/>
  <c r="J81" i="12"/>
  <c r="I81" i="12"/>
  <c r="J67" i="12"/>
  <c r="I67" i="12"/>
  <c r="J66" i="12"/>
  <c r="I66" i="12"/>
  <c r="J95" i="12"/>
  <c r="I95" i="12"/>
  <c r="J76" i="12"/>
  <c r="I76" i="12"/>
  <c r="J69" i="12"/>
  <c r="I69" i="12"/>
  <c r="J68" i="12"/>
  <c r="I68" i="12"/>
  <c r="M36" i="12"/>
  <c r="M24" i="12"/>
  <c r="M23" i="12"/>
  <c r="M96" i="12"/>
  <c r="M71" i="12"/>
  <c r="M72" i="12"/>
  <c r="M101" i="12"/>
  <c r="M74" i="12"/>
  <c r="W68" i="12"/>
  <c r="W69" i="12"/>
  <c r="W76" i="12"/>
  <c r="W95" i="12"/>
  <c r="W66" i="12"/>
  <c r="W67" i="12"/>
  <c r="W81" i="12"/>
  <c r="W79" i="12"/>
  <c r="W126" i="12"/>
  <c r="W82" i="12"/>
  <c r="W99" i="12"/>
  <c r="W57" i="12"/>
  <c r="W86" i="12"/>
  <c r="W88" i="12"/>
  <c r="W98" i="12"/>
  <c r="W75" i="12"/>
  <c r="W65" i="12"/>
  <c r="W100" i="12"/>
  <c r="W61" i="12"/>
  <c r="W71" i="12"/>
  <c r="W72" i="12"/>
  <c r="W101" i="12"/>
  <c r="W74" i="12"/>
  <c r="W48" i="12"/>
  <c r="W7" i="12"/>
  <c r="W2" i="12"/>
  <c r="W40" i="12"/>
  <c r="W35" i="12"/>
  <c r="W34" i="12"/>
  <c r="W70" i="12"/>
  <c r="W47" i="12"/>
  <c r="W26" i="12"/>
  <c r="W31" i="12"/>
  <c r="W32" i="12"/>
  <c r="W27" i="12"/>
  <c r="W96" i="12"/>
  <c r="W36" i="12"/>
  <c r="W24" i="12"/>
  <c r="W23" i="12"/>
  <c r="W50" i="12"/>
  <c r="W51" i="12"/>
  <c r="W49" i="12"/>
  <c r="W97" i="12"/>
  <c r="W44" i="12"/>
  <c r="W94" i="12"/>
  <c r="W89" i="12"/>
  <c r="W80" i="12"/>
  <c r="W111" i="12"/>
  <c r="W112" i="12"/>
  <c r="W85" i="12"/>
  <c r="W123" i="12"/>
  <c r="W83" i="12"/>
  <c r="W124" i="12"/>
  <c r="W114" i="12"/>
  <c r="W118" i="12"/>
  <c r="W119" i="12"/>
  <c r="W120" i="12"/>
  <c r="W121" i="12"/>
  <c r="W3" i="12"/>
  <c r="W12" i="12"/>
  <c r="W13" i="12"/>
  <c r="W14" i="12"/>
  <c r="W17" i="12"/>
  <c r="W21" i="12"/>
  <c r="W33" i="12"/>
  <c r="W56" i="12"/>
  <c r="W73" i="12"/>
  <c r="D85" i="16" l="1"/>
  <c r="N85" i="16"/>
  <c r="G85" i="16"/>
  <c r="H85" i="16"/>
  <c r="F85" i="16"/>
  <c r="I85" i="16"/>
  <c r="E85" i="16"/>
  <c r="L51" i="12"/>
  <c r="L49" i="12"/>
  <c r="L18" i="12"/>
  <c r="L19" i="12"/>
  <c r="L7" i="12"/>
  <c r="L15" i="12"/>
  <c r="L20" i="12"/>
  <c r="L8" i="12"/>
  <c r="L5" i="12"/>
  <c r="L9" i="12"/>
  <c r="L6" i="12"/>
  <c r="L4" i="12"/>
  <c r="L2" i="12"/>
  <c r="M97" i="12"/>
  <c r="L24" i="12"/>
  <c r="L36" i="12"/>
  <c r="L23" i="12"/>
  <c r="T85" i="16" l="1"/>
  <c r="P85" i="16"/>
  <c r="R85" i="16"/>
  <c r="S85" i="16"/>
  <c r="Q85" i="16"/>
  <c r="O85" i="16"/>
  <c r="M7" i="12"/>
  <c r="M15" i="12"/>
  <c r="M20" i="12"/>
  <c r="M8" i="12"/>
  <c r="M11" i="12"/>
  <c r="M5" i="12"/>
  <c r="M9" i="12"/>
  <c r="M6" i="12"/>
  <c r="M4" i="12"/>
  <c r="M2" i="12"/>
  <c r="M103" i="12"/>
  <c r="M104" i="12"/>
  <c r="M113" i="12"/>
  <c r="M105" i="12"/>
  <c r="M106" i="12"/>
  <c r="M90" i="12"/>
  <c r="M16" i="12"/>
  <c r="M18" i="12"/>
  <c r="M19" i="12"/>
  <c r="M125" i="12"/>
  <c r="M48" i="12"/>
  <c r="M102" i="12"/>
  <c r="M61" i="12"/>
  <c r="M73" i="12"/>
  <c r="M56" i="12"/>
  <c r="M33" i="12"/>
  <c r="M21" i="12"/>
  <c r="M17" i="12"/>
  <c r="M14" i="12"/>
  <c r="M13" i="12"/>
  <c r="M12" i="12"/>
  <c r="M3" i="12"/>
  <c r="M121" i="12"/>
  <c r="M120" i="12"/>
  <c r="M119" i="12"/>
  <c r="M118" i="12"/>
  <c r="M114" i="12"/>
  <c r="M124" i="12"/>
  <c r="M123" i="12"/>
  <c r="M112" i="12"/>
  <c r="M111" i="12"/>
  <c r="M44" i="12"/>
  <c r="M49" i="12"/>
  <c r="M51" i="12"/>
  <c r="M50" i="12"/>
  <c r="L50" i="12"/>
  <c r="L96" i="12"/>
  <c r="M27" i="12"/>
  <c r="L27" i="12"/>
  <c r="M32" i="12"/>
  <c r="L32" i="12"/>
  <c r="M31" i="12"/>
  <c r="L31" i="12"/>
  <c r="M25" i="12"/>
  <c r="L25" i="12"/>
  <c r="M26" i="12"/>
  <c r="M47" i="12"/>
  <c r="L47" i="12"/>
  <c r="M70" i="12"/>
  <c r="M34" i="12"/>
  <c r="L34" i="12"/>
  <c r="M35" i="12"/>
  <c r="M40" i="12"/>
  <c r="L40" i="12"/>
  <c r="L48" i="12"/>
  <c r="L74" i="12"/>
  <c r="L101" i="12"/>
  <c r="L72" i="12"/>
  <c r="L71" i="12"/>
  <c r="L46" i="12"/>
  <c r="L61" i="12"/>
  <c r="M100" i="12"/>
  <c r="M65" i="12"/>
  <c r="L65" i="12"/>
  <c r="M75" i="12"/>
  <c r="L75" i="12"/>
  <c r="M98" i="12"/>
  <c r="L98" i="12"/>
  <c r="M88" i="12"/>
  <c r="L88" i="12"/>
  <c r="M86" i="12"/>
  <c r="L86" i="12"/>
  <c r="L57" i="12"/>
  <c r="M99" i="12"/>
  <c r="L99" i="12"/>
  <c r="M82" i="12"/>
  <c r="L82" i="12"/>
  <c r="M126" i="12"/>
  <c r="L126" i="12"/>
  <c r="M79" i="12"/>
  <c r="L79" i="12"/>
  <c r="M81" i="12"/>
  <c r="L81" i="12"/>
  <c r="M67" i="12"/>
  <c r="L67" i="12"/>
  <c r="M66" i="12"/>
  <c r="L66" i="12"/>
  <c r="M95" i="12"/>
  <c r="M76" i="12"/>
  <c r="L68" i="12"/>
  <c r="E132" i="12" l="1"/>
</calcChain>
</file>

<file path=xl/sharedStrings.xml><?xml version="1.0" encoding="utf-8"?>
<sst xmlns="http://schemas.openxmlformats.org/spreadsheetml/2006/main" count="485" uniqueCount="137">
  <si>
    <t>Site</t>
  </si>
  <si>
    <t>CEA</t>
  </si>
  <si>
    <t>HTBT</t>
  </si>
  <si>
    <t>PL 1</t>
  </si>
  <si>
    <t>PL 2</t>
  </si>
  <si>
    <t>PEF 1</t>
  </si>
  <si>
    <t>loc. batteries 2</t>
  </si>
  <si>
    <t>TRA</t>
  </si>
  <si>
    <t xml:space="preserve">PR 1 </t>
  </si>
  <si>
    <t>PR 2</t>
  </si>
  <si>
    <t>CFAD</t>
  </si>
  <si>
    <t>RMS-HTBT-RAD</t>
  </si>
  <si>
    <t>CFAP</t>
  </si>
  <si>
    <t>FDQ</t>
  </si>
  <si>
    <t>LT FdQ</t>
  </si>
  <si>
    <t>MRAC</t>
  </si>
  <si>
    <t>LSCA</t>
  </si>
  <si>
    <t>SSI-SIV</t>
  </si>
  <si>
    <t>Local SSI</t>
  </si>
  <si>
    <t>AS2</t>
  </si>
  <si>
    <t>HTBT-RMS-RAD-MRAC-TRA</t>
  </si>
  <si>
    <t>LT</t>
  </si>
  <si>
    <t>ORS</t>
  </si>
  <si>
    <t>PSS-PSED</t>
  </si>
  <si>
    <t>CFAP 1</t>
  </si>
  <si>
    <t>RMS</t>
  </si>
  <si>
    <t>AS1</t>
  </si>
  <si>
    <t>PAL</t>
  </si>
  <si>
    <t>OA14Bis</t>
  </si>
  <si>
    <t>PF 1 (yc loc. batteries)</t>
  </si>
  <si>
    <t>OA14</t>
  </si>
  <si>
    <t xml:space="preserve">PR </t>
  </si>
  <si>
    <t>VENT Est</t>
  </si>
  <si>
    <t>LT ventil (VDFT + LVVC)</t>
  </si>
  <si>
    <t>OA13</t>
  </si>
  <si>
    <t>OA12</t>
  </si>
  <si>
    <t>MAS</t>
  </si>
  <si>
    <t xml:space="preserve">PEFO-A </t>
  </si>
  <si>
    <t>PSED</t>
  </si>
  <si>
    <t>ACFA (hors armoire)</t>
  </si>
  <si>
    <t xml:space="preserve">MAS </t>
  </si>
  <si>
    <t>VENT EST</t>
  </si>
  <si>
    <t>OA11</t>
  </si>
  <si>
    <t>Statut</t>
  </si>
  <si>
    <t>1-Etat lieu à planifier</t>
  </si>
  <si>
    <t>2-Etat lieu préalable réalisé</t>
  </si>
  <si>
    <t>3-Etat lieu préalable réserve bloquantes (diff RAF) à lever</t>
  </si>
  <si>
    <t>4-MAD Réalisée</t>
  </si>
  <si>
    <t>5-MAD Refusée par sys à replanifier</t>
  </si>
  <si>
    <t>0-Processus démarré</t>
  </si>
  <si>
    <r>
      <rPr>
        <b/>
        <sz val="14"/>
        <color rgb="FF000000"/>
        <rFont val="Microsoft Sans Serif"/>
        <family val="2"/>
        <charset val="1"/>
      </rPr>
      <t>1</t>
    </r>
    <r>
      <rPr>
        <b/>
        <sz val="7"/>
        <color rgb="FF000000"/>
        <rFont val="Times New Roman"/>
        <family val="1"/>
        <charset val="1"/>
      </rPr>
      <t xml:space="preserve">       </t>
    </r>
    <r>
      <rPr>
        <b/>
        <u/>
        <sz val="14"/>
        <color rgb="FF000000"/>
        <rFont val="Microsoft Sans Serif"/>
        <family val="2"/>
        <charset val="1"/>
      </rPr>
      <t>VENT (sera vu lors de la notification)</t>
    </r>
  </si>
  <si>
    <t>Suivi des actions en cours</t>
  </si>
  <si>
    <t>Marché entrant</t>
  </si>
  <si>
    <t>LT FdQ (y compris ST FDQ)</t>
  </si>
  <si>
    <t>Local(s) Technique</t>
  </si>
  <si>
    <t>Commentaires</t>
  </si>
  <si>
    <t>Delta (J)</t>
  </si>
  <si>
    <t>Date Visite prévisionnelle</t>
  </si>
  <si>
    <t>Visite 1</t>
  </si>
  <si>
    <t>Visite 2</t>
  </si>
  <si>
    <t>Viaduc Zone 1/2</t>
  </si>
  <si>
    <t>VF</t>
  </si>
  <si>
    <t>Viaduc Zone 3/4/5</t>
  </si>
  <si>
    <t>TO hors zone OA14bis</t>
  </si>
  <si>
    <t>Hall SMR – zone VF2</t>
  </si>
  <si>
    <t>Viaduc Zone 6</t>
  </si>
  <si>
    <t>Tunnel OA12 – OA11</t>
  </si>
  <si>
    <t>TO zone OA14bis</t>
  </si>
  <si>
    <t>Viaduc</t>
  </si>
  <si>
    <t>Hall SMR – zone VF1</t>
  </si>
  <si>
    <t>CE</t>
  </si>
  <si>
    <t>TCTO</t>
  </si>
  <si>
    <t>Tunnel</t>
  </si>
  <si>
    <t>Tunnel TC - OA12</t>
  </si>
  <si>
    <t>MAD réalisée avec réserves</t>
  </si>
  <si>
    <t>PCC</t>
  </si>
  <si>
    <t>MRAC-TRA</t>
  </si>
  <si>
    <t>CFAD*2</t>
  </si>
  <si>
    <t>LT PCC</t>
  </si>
  <si>
    <t>salle d'exploitation</t>
  </si>
  <si>
    <t>local mis à disposition</t>
  </si>
  <si>
    <t>SMR</t>
  </si>
  <si>
    <t>Hall VF1</t>
  </si>
  <si>
    <t>Hall VF2</t>
  </si>
  <si>
    <t>Local LSCA</t>
  </si>
  <si>
    <t>SMI</t>
  </si>
  <si>
    <t>PR7</t>
  </si>
  <si>
    <t>LT distribution TRA</t>
  </si>
  <si>
    <t>Hall VF</t>
  </si>
  <si>
    <t>zone mise à disposition</t>
  </si>
  <si>
    <t>Refus MRAC</t>
  </si>
  <si>
    <t>Visite 3</t>
  </si>
  <si>
    <t>Mois</t>
  </si>
  <si>
    <t>Année</t>
  </si>
  <si>
    <t>Graphe Màd</t>
  </si>
  <si>
    <t>Grpahe EDL</t>
  </si>
  <si>
    <t>MOIS EDL</t>
  </si>
  <si>
    <t>SOMME</t>
  </si>
  <si>
    <t>MOIS MAD</t>
  </si>
  <si>
    <t>Jours EDL AVRIL</t>
  </si>
  <si>
    <t>Jours EDL MAI</t>
  </si>
  <si>
    <t>Jours EDL JUIN</t>
  </si>
  <si>
    <t>Jours EDL JUILLET</t>
  </si>
  <si>
    <t>Jours EDLAOUT</t>
  </si>
  <si>
    <t>Jours EDL SEPT</t>
  </si>
  <si>
    <t>Jours</t>
  </si>
  <si>
    <t>Jours MàD AVRIL</t>
  </si>
  <si>
    <t>Jours MàD  MAI</t>
  </si>
  <si>
    <t>Jours MàD  JUIN</t>
  </si>
  <si>
    <t>Jours MàD JUILLET</t>
  </si>
  <si>
    <t>JOURS MàD AOUT</t>
  </si>
  <si>
    <t>JOURS MàD SEPT</t>
  </si>
  <si>
    <t>TOTAL Jours</t>
  </si>
  <si>
    <t>loc. batteries 1</t>
  </si>
  <si>
    <t>PEF 2</t>
  </si>
  <si>
    <t xml:space="preserve">Date réelle </t>
  </si>
  <si>
    <t>PEF 2 (yc loc. batteries)</t>
  </si>
  <si>
    <t>CFAP 2</t>
  </si>
  <si>
    <t xml:space="preserve"> loc. batteries 2</t>
  </si>
  <si>
    <t>PEF2</t>
  </si>
  <si>
    <t>2*Bureaux Essais RMS</t>
  </si>
  <si>
    <t>PF 2 (yc loc. batteries)</t>
  </si>
  <si>
    <t xml:space="preserve"> </t>
  </si>
  <si>
    <t>LT ventil 1 (PDET + RDVN)</t>
  </si>
  <si>
    <t>LT ventil 2 (PDET + RDVN)</t>
  </si>
  <si>
    <t xml:space="preserve">PF 1 </t>
  </si>
  <si>
    <t xml:space="preserve">CFAD </t>
  </si>
  <si>
    <t>PF 1</t>
  </si>
  <si>
    <t xml:space="preserve">PF 2 </t>
  </si>
  <si>
    <t>PF 2</t>
  </si>
  <si>
    <t/>
  </si>
  <si>
    <t xml:space="preserve">Local batterie-A </t>
  </si>
  <si>
    <t xml:space="preserve">PEFO-B </t>
  </si>
  <si>
    <t xml:space="preserve">Local batterie-B </t>
  </si>
  <si>
    <t>Date  MOA 
(XX/03/2024)</t>
  </si>
  <si>
    <t>Date
Arbitrage MOA du 07/06/24</t>
  </si>
  <si>
    <t>Date arbitrée 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</si>
</sst>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1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Segoe UI"/>
      <family val="2"/>
      <charset val="1"/>
    </font>
    <font>
      <sz val="9"/>
      <name val="Arial Narrow"/>
      <family val="2"/>
      <charset val="1"/>
    </font>
    <font>
      <sz val="11"/>
      <color rgb="FF000000"/>
      <name val="Microsoft Sans Serif"/>
      <family val="2"/>
      <charset val="1"/>
    </font>
    <font>
      <b/>
      <sz val="14"/>
      <color rgb="FF7F7F7F"/>
      <name val="Microsoft Sans Serif"/>
      <family val="2"/>
      <charset val="1"/>
    </font>
    <font>
      <b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color rgb="FF000000"/>
      <name val="Microsoft Sans Serif"/>
      <family val="2"/>
      <charset val="1"/>
    </font>
    <font>
      <b/>
      <sz val="7"/>
      <color rgb="FF000000"/>
      <name val="Times New Roman"/>
      <family val="1"/>
      <charset val="1"/>
    </font>
    <font>
      <b/>
      <u/>
      <sz val="14"/>
      <color rgb="FF000000"/>
      <name val="Microsoft Sans Serif"/>
      <family val="2"/>
      <charset val="1"/>
    </font>
    <font>
      <b/>
      <sz val="1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b/>
      <sz val="11"/>
      <color theme="0"/>
      <name val="Calibri"/>
      <family val="2"/>
      <charset val="1"/>
    </font>
    <font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rgb="FFEDEDED"/>
      </patternFill>
    </fill>
    <fill>
      <patternFill patternType="solid">
        <fgColor theme="4" tint="-0.249977111117893"/>
        <bgColor rgb="FFFF66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0B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Border="0" applyProtection="0"/>
    <xf numFmtId="0" fontId="2" fillId="0" borderId="0"/>
    <xf numFmtId="49" fontId="3" fillId="0" borderId="0" applyBorder="0" applyProtection="0">
      <alignment horizontal="left" vertical="top" wrapText="1"/>
    </xf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 indent="3"/>
    </xf>
    <xf numFmtId="0" fontId="5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4" fontId="15" fillId="4" borderId="1" xfId="0" applyNumberFormat="1" applyFont="1" applyFill="1" applyBorder="1" applyAlignment="1">
      <alignment horizontal="center" vertical="center" wrapText="1"/>
    </xf>
    <xf numFmtId="14" fontId="15" fillId="5" borderId="1" xfId="0" applyNumberFormat="1" applyFont="1" applyFill="1" applyBorder="1" applyAlignment="1">
      <alignment horizontal="center" vertical="center" wrapText="1"/>
    </xf>
    <xf numFmtId="14" fontId="15" fillId="5" borderId="6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/>
    <xf numFmtId="14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7" fillId="6" borderId="6" xfId="0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/>
    <xf numFmtId="49" fontId="12" fillId="0" borderId="1" xfId="0" applyNumberFormat="1" applyFont="1" applyBorder="1"/>
    <xf numFmtId="49" fontId="6" fillId="2" borderId="1" xfId="2" applyNumberFormat="1" applyFont="1" applyFill="1" applyBorder="1" applyAlignment="1">
      <alignment horizontal="left"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left" vertical="center"/>
    </xf>
    <xf numFmtId="49" fontId="6" fillId="0" borderId="1" xfId="2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/>
    <xf numFmtId="49" fontId="6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6" fillId="2" borderId="1" xfId="2" applyNumberFormat="1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/>
    </xf>
    <xf numFmtId="49" fontId="12" fillId="3" borderId="1" xfId="0" applyNumberFormat="1" applyFont="1" applyFill="1" applyBorder="1"/>
    <xf numFmtId="49" fontId="12" fillId="0" borderId="1" xfId="0" applyNumberFormat="1" applyFont="1" applyBorder="1" applyAlignment="1">
      <alignment vertical="center"/>
    </xf>
    <xf numFmtId="49" fontId="11" fillId="0" borderId="1" xfId="2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 wrapText="1"/>
    </xf>
    <xf numFmtId="164" fontId="15" fillId="5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12" fillId="0" borderId="0" xfId="0" applyFont="1"/>
    <xf numFmtId="2" fontId="12" fillId="0" borderId="8" xfId="0" applyNumberFormat="1" applyFont="1" applyBorder="1" applyAlignment="1">
      <alignment horizontal="center" vertical="center"/>
    </xf>
    <xf numFmtId="1" fontId="0" fillId="0" borderId="0" xfId="0" applyNumberFormat="1"/>
    <xf numFmtId="14" fontId="0" fillId="0" borderId="0" xfId="0" applyNumberForma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2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2" fontId="0" fillId="0" borderId="1" xfId="0" applyNumberFormat="1" applyBorder="1"/>
    <xf numFmtId="0" fontId="0" fillId="0" borderId="7" xfId="0" applyBorder="1"/>
    <xf numFmtId="14" fontId="0" fillId="0" borderId="7" xfId="0" applyNumberFormat="1" applyBorder="1" applyAlignment="1">
      <alignment horizontal="center" vertical="center"/>
    </xf>
    <xf numFmtId="14" fontId="7" fillId="0" borderId="7" xfId="0" applyNumberFormat="1" applyFont="1" applyBorder="1" applyAlignment="1">
      <alignment horizontal="center" vertical="center"/>
    </xf>
    <xf numFmtId="14" fontId="0" fillId="7" borderId="7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7" fillId="7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1" xfId="0" applyNumberForma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4" fontId="16" fillId="9" borderId="1" xfId="0" applyNumberFormat="1" applyFont="1" applyFill="1" applyBorder="1" applyAlignment="1">
      <alignment horizontal="center" vertical="center" wrapText="1"/>
    </xf>
  </cellXfs>
  <cellStyles count="4">
    <cellStyle name="Lien hypertexte 2" xfId="1" xr:uid="{00000000-0005-0000-0000-000006000000}"/>
    <cellStyle name="Normal" xfId="0" builtinId="0"/>
    <cellStyle name="Normal 2" xfId="2" xr:uid="{00000000-0005-0000-0000-000007000000}"/>
    <cellStyle name="WinCalendar_BlankDates_11" xfId="3" xr:uid="{00000000-0005-0000-0000-000008000000}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EDEDED"/>
      <rgbColor rgb="FF800080"/>
      <rgbColor rgb="FF0070C0"/>
      <rgbColor rgb="FFC0C0C0"/>
      <rgbColor rgb="FF7F7F7F"/>
      <rgbColor rgb="FFA6A6A6"/>
      <rgbColor rgb="FF7030A0"/>
      <rgbColor rgb="FFFFF2CC"/>
      <rgbColor rgb="FFDEEBF7"/>
      <rgbColor rgb="FF660066"/>
      <rgbColor rgb="FFFF6969"/>
      <rgbColor rgb="FF0563C1"/>
      <rgbColor rgb="FFBDD7EE"/>
      <rgbColor rgb="FF000080"/>
      <rgbColor rgb="FFFF00FF"/>
      <rgbColor rgb="FFC5E0B4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BFBFBF"/>
      <rgbColor rgb="FFD0CECE"/>
      <rgbColor rgb="FFC9C9C9"/>
      <rgbColor rgb="FFFFC7CE"/>
      <rgbColor rgb="FF4472C4"/>
      <rgbColor rgb="FF33CCFF"/>
      <rgbColor rgb="FF92D050"/>
      <rgbColor rgb="FFFFC000"/>
      <rgbColor rgb="FFD9D9D9"/>
      <rgbColor rgb="FFFF6600"/>
      <rgbColor rgb="FF666699"/>
      <rgbColor rgb="FFA5A5A5"/>
      <rgbColor rgb="FF003366"/>
      <rgbColor rgb="FFA9D18E"/>
      <rgbColor rgb="FF003300"/>
      <rgbColor rgb="FF333300"/>
      <rgbColor rgb="FF993300"/>
      <rgbColor rgb="FF993366"/>
      <rgbColor rgb="FF333F50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3B21-E429-4C44-9E9F-D0F755726FC3}">
  <sheetPr>
    <tabColor rgb="FF4472C4"/>
    <pageSetUpPr fitToPage="1"/>
  </sheetPr>
  <dimension ref="A1:AC132"/>
  <sheetViews>
    <sheetView tabSelected="1" view="pageBreakPreview" topLeftCell="B34" zoomScale="85" zoomScaleNormal="51" zoomScaleSheetLayoutView="85" workbookViewId="0">
      <selection activeCell="K52" sqref="K52"/>
    </sheetView>
  </sheetViews>
  <sheetFormatPr baseColWidth="10" defaultColWidth="11.453125" defaultRowHeight="14.5" x14ac:dyDescent="0.35"/>
  <cols>
    <col min="1" max="1" width="26" customWidth="1"/>
    <col min="2" max="2" width="29.26953125" style="10" customWidth="1"/>
    <col min="3" max="3" width="23.54296875" customWidth="1"/>
    <col min="4" max="4" width="22.54296875" style="1" bestFit="1" customWidth="1"/>
    <col min="5" max="6" width="22.54296875" style="1" hidden="1" customWidth="1"/>
    <col min="7" max="7" width="17.81640625" style="1" bestFit="1" customWidth="1"/>
    <col min="8" max="8" width="16.81640625" style="1" hidden="1" customWidth="1"/>
    <col min="9" max="9" width="11" style="1" hidden="1" customWidth="1"/>
    <col min="10" max="10" width="11.81640625" style="1" hidden="1" customWidth="1"/>
    <col min="11" max="11" width="34.08984375" style="73" customWidth="1"/>
    <col min="12" max="12" width="18.7265625" style="1" customWidth="1"/>
    <col min="13" max="13" width="48.54296875" customWidth="1"/>
    <col min="14" max="14" width="13.453125" hidden="1" customWidth="1"/>
    <col min="15" max="15" width="17.453125" style="49" hidden="1" customWidth="1"/>
    <col min="16" max="16" width="31.1796875" style="49" hidden="1" customWidth="1"/>
    <col min="17" max="17" width="27" customWidth="1"/>
    <col min="18" max="18" width="12.54296875" bestFit="1" customWidth="1"/>
    <col min="19" max="19" width="30.1796875" customWidth="1"/>
    <col min="20" max="20" width="13.7265625" customWidth="1"/>
    <col min="21" max="21" width="30.1796875" customWidth="1"/>
    <col min="22" max="22" width="12.54296875" bestFit="1" customWidth="1"/>
    <col min="24" max="24" width="25.54296875" bestFit="1" customWidth="1"/>
    <col min="27" max="27" width="30.26953125" customWidth="1"/>
    <col min="29" max="29" width="15.26953125" customWidth="1"/>
  </cols>
  <sheetData>
    <row r="1" spans="1:25" ht="42.65" customHeight="1" x14ac:dyDescent="0.35">
      <c r="A1" s="11" t="s">
        <v>0</v>
      </c>
      <c r="B1" s="11" t="s">
        <v>52</v>
      </c>
      <c r="C1" s="11" t="s">
        <v>54</v>
      </c>
      <c r="D1" s="13" t="s">
        <v>136</v>
      </c>
      <c r="E1" s="13" t="s">
        <v>105</v>
      </c>
      <c r="F1" s="13"/>
      <c r="G1" s="13" t="s">
        <v>134</v>
      </c>
      <c r="H1" s="13" t="s">
        <v>94</v>
      </c>
      <c r="I1" s="13" t="s">
        <v>92</v>
      </c>
      <c r="J1" s="13" t="s">
        <v>93</v>
      </c>
      <c r="K1" s="13" t="s">
        <v>135</v>
      </c>
      <c r="L1" s="12" t="s">
        <v>56</v>
      </c>
      <c r="M1" s="12" t="s">
        <v>57</v>
      </c>
      <c r="N1" s="12" t="s">
        <v>95</v>
      </c>
      <c r="O1" s="48" t="s">
        <v>92</v>
      </c>
      <c r="P1" s="48" t="s">
        <v>93</v>
      </c>
      <c r="Q1" s="12" t="s">
        <v>58</v>
      </c>
      <c r="R1" s="12" t="s">
        <v>55</v>
      </c>
      <c r="S1" s="12" t="s">
        <v>59</v>
      </c>
      <c r="T1" s="12" t="s">
        <v>55</v>
      </c>
      <c r="U1" s="12" t="s">
        <v>91</v>
      </c>
      <c r="V1" s="12" t="s">
        <v>115</v>
      </c>
      <c r="W1" s="12" t="s">
        <v>56</v>
      </c>
      <c r="X1" s="12" t="s">
        <v>55</v>
      </c>
      <c r="Y1" s="12" t="s">
        <v>55</v>
      </c>
    </row>
    <row r="2" spans="1:25" ht="18" customHeight="1" x14ac:dyDescent="0.35">
      <c r="A2" s="27" t="s">
        <v>75</v>
      </c>
      <c r="B2" s="28" t="s">
        <v>2</v>
      </c>
      <c r="C2" s="37" t="s">
        <v>29</v>
      </c>
      <c r="D2" s="18">
        <v>45099</v>
      </c>
      <c r="E2" s="24">
        <v>1</v>
      </c>
      <c r="F2" s="23">
        <f t="shared" ref="F2:F27" si="0">E2*2</f>
        <v>2</v>
      </c>
      <c r="G2" s="18">
        <v>45212</v>
      </c>
      <c r="H2" s="16">
        <f t="shared" ref="H2:H27" si="1">IF(ISBLANK(G2),D2,G2)</f>
        <v>45212</v>
      </c>
      <c r="I2" s="52">
        <f t="shared" ref="I2:I10" si="2">MONTH(H2)</f>
        <v>10</v>
      </c>
      <c r="J2">
        <f t="shared" ref="J2:J10" si="3">YEAR(H2)</f>
        <v>2023</v>
      </c>
      <c r="K2"/>
      <c r="L2" s="17">
        <f t="shared" ref="L2:L10" si="4">IF(G2="","",G2-D2)</f>
        <v>113</v>
      </c>
      <c r="M2" s="21">
        <f t="shared" ref="M2:M27" si="5">D2-30</f>
        <v>45069</v>
      </c>
      <c r="N2" s="19">
        <v>45069</v>
      </c>
      <c r="O2">
        <v>5</v>
      </c>
      <c r="P2">
        <v>2023</v>
      </c>
      <c r="Q2" s="21"/>
      <c r="R2" s="15"/>
      <c r="S2" s="15"/>
      <c r="T2" s="15"/>
      <c r="U2" s="15"/>
      <c r="V2" s="14">
        <v>45212</v>
      </c>
      <c r="W2" s="17">
        <f t="shared" ref="W2:W7" si="6">IF(V2="","",V2-D2)</f>
        <v>113</v>
      </c>
      <c r="X2" s="14" t="s">
        <v>80</v>
      </c>
    </row>
    <row r="3" spans="1:25" ht="18" customHeight="1" x14ac:dyDescent="0.35">
      <c r="A3" s="27" t="s">
        <v>60</v>
      </c>
      <c r="B3" s="28" t="s">
        <v>61</v>
      </c>
      <c r="C3" s="38" t="s">
        <v>68</v>
      </c>
      <c r="D3" s="20">
        <v>45145</v>
      </c>
      <c r="E3" s="20"/>
      <c r="F3" s="23">
        <f t="shared" si="0"/>
        <v>0</v>
      </c>
      <c r="G3" s="16"/>
      <c r="H3" s="16">
        <f t="shared" si="1"/>
        <v>45145</v>
      </c>
      <c r="I3" s="52">
        <f t="shared" si="2"/>
        <v>8</v>
      </c>
      <c r="J3">
        <f t="shared" si="3"/>
        <v>2023</v>
      </c>
      <c r="K3"/>
      <c r="L3" s="17" t="str">
        <f t="shared" si="4"/>
        <v/>
      </c>
      <c r="M3" s="21">
        <f t="shared" si="5"/>
        <v>45115</v>
      </c>
      <c r="N3" s="19">
        <v>45115</v>
      </c>
      <c r="O3">
        <v>7</v>
      </c>
      <c r="P3">
        <v>2023</v>
      </c>
      <c r="Q3" s="21"/>
      <c r="R3" s="15"/>
      <c r="S3" s="15"/>
      <c r="T3" s="15"/>
      <c r="U3" s="15"/>
      <c r="V3" s="14">
        <v>45146</v>
      </c>
      <c r="W3" s="17">
        <f t="shared" si="6"/>
        <v>1</v>
      </c>
      <c r="X3" s="15" t="s">
        <v>74</v>
      </c>
    </row>
    <row r="4" spans="1:25" ht="15.75" customHeight="1" x14ac:dyDescent="0.35">
      <c r="A4" s="27" t="s">
        <v>75</v>
      </c>
      <c r="B4" s="28" t="s">
        <v>15</v>
      </c>
      <c r="C4" s="34" t="s">
        <v>79</v>
      </c>
      <c r="D4" s="18">
        <v>45190</v>
      </c>
      <c r="E4" s="24">
        <v>0.5</v>
      </c>
      <c r="F4" s="23">
        <f t="shared" si="0"/>
        <v>1</v>
      </c>
      <c r="G4" s="18">
        <v>45442</v>
      </c>
      <c r="H4" s="16">
        <f t="shared" si="1"/>
        <v>45442</v>
      </c>
      <c r="I4" s="52">
        <f t="shared" si="2"/>
        <v>5</v>
      </c>
      <c r="J4">
        <f t="shared" si="3"/>
        <v>2024</v>
      </c>
      <c r="K4"/>
      <c r="L4" s="17">
        <f t="shared" si="4"/>
        <v>252</v>
      </c>
      <c r="M4" s="21">
        <f t="shared" si="5"/>
        <v>45160</v>
      </c>
      <c r="N4" s="19">
        <v>45216</v>
      </c>
      <c r="O4">
        <v>10</v>
      </c>
      <c r="P4">
        <v>2023</v>
      </c>
      <c r="Q4" s="21">
        <v>45216</v>
      </c>
      <c r="R4" s="14">
        <v>45272</v>
      </c>
      <c r="S4" s="25"/>
      <c r="T4" s="25"/>
      <c r="U4" s="25"/>
      <c r="V4" s="14">
        <v>45076</v>
      </c>
      <c r="W4" s="17">
        <f t="shared" si="6"/>
        <v>-114</v>
      </c>
      <c r="X4" s="15" t="s">
        <v>74</v>
      </c>
    </row>
    <row r="5" spans="1:25" ht="15.75" customHeight="1" x14ac:dyDescent="0.35">
      <c r="A5" s="27" t="s">
        <v>75</v>
      </c>
      <c r="B5" s="31" t="s">
        <v>11</v>
      </c>
      <c r="C5" s="38" t="s">
        <v>12</v>
      </c>
      <c r="D5" s="18">
        <v>45190</v>
      </c>
      <c r="E5" s="24">
        <v>0.5</v>
      </c>
      <c r="F5" s="23">
        <f t="shared" si="0"/>
        <v>1</v>
      </c>
      <c r="G5" s="18">
        <v>45365</v>
      </c>
      <c r="H5" s="16">
        <f t="shared" si="1"/>
        <v>45365</v>
      </c>
      <c r="I5" s="52">
        <f t="shared" si="2"/>
        <v>3</v>
      </c>
      <c r="J5">
        <f t="shared" si="3"/>
        <v>2024</v>
      </c>
      <c r="K5"/>
      <c r="L5" s="17">
        <f t="shared" si="4"/>
        <v>175</v>
      </c>
      <c r="M5" s="21">
        <f t="shared" si="5"/>
        <v>45160</v>
      </c>
      <c r="N5" s="19">
        <v>45223</v>
      </c>
      <c r="O5">
        <v>10</v>
      </c>
      <c r="P5">
        <v>2023</v>
      </c>
      <c r="Q5" s="21">
        <v>45223</v>
      </c>
      <c r="R5" s="15"/>
      <c r="S5" s="15"/>
      <c r="T5" s="15"/>
      <c r="U5" s="15"/>
      <c r="V5" s="60">
        <v>45365</v>
      </c>
      <c r="W5" s="17">
        <f t="shared" si="6"/>
        <v>175</v>
      </c>
      <c r="X5" s="14" t="s">
        <v>80</v>
      </c>
    </row>
    <row r="6" spans="1:25" ht="12" customHeight="1" x14ac:dyDescent="0.35">
      <c r="A6" s="27" t="s">
        <v>75</v>
      </c>
      <c r="B6" s="28" t="s">
        <v>76</v>
      </c>
      <c r="C6" s="34" t="s">
        <v>78</v>
      </c>
      <c r="D6" s="18">
        <v>45190</v>
      </c>
      <c r="E6" s="24">
        <v>0.5</v>
      </c>
      <c r="F6" s="23">
        <f t="shared" si="0"/>
        <v>1</v>
      </c>
      <c r="G6" s="18">
        <v>45414</v>
      </c>
      <c r="H6" s="16">
        <f t="shared" si="1"/>
        <v>45414</v>
      </c>
      <c r="I6" s="52">
        <f t="shared" si="2"/>
        <v>5</v>
      </c>
      <c r="J6">
        <f t="shared" si="3"/>
        <v>2024</v>
      </c>
      <c r="K6"/>
      <c r="L6" s="17">
        <f t="shared" si="4"/>
        <v>224</v>
      </c>
      <c r="M6" s="21">
        <f t="shared" si="5"/>
        <v>45160</v>
      </c>
      <c r="N6" s="19">
        <v>45216</v>
      </c>
      <c r="O6">
        <v>10</v>
      </c>
      <c r="P6">
        <v>2023</v>
      </c>
      <c r="Q6" s="21">
        <v>45216</v>
      </c>
      <c r="R6" s="14">
        <v>45272</v>
      </c>
      <c r="S6" s="25"/>
      <c r="T6" s="25"/>
      <c r="U6" s="25"/>
      <c r="V6" s="60">
        <v>45414</v>
      </c>
      <c r="W6" s="17">
        <f t="shared" si="6"/>
        <v>224</v>
      </c>
      <c r="X6" s="14" t="s">
        <v>80</v>
      </c>
    </row>
    <row r="7" spans="1:25" ht="12.75" customHeight="1" x14ac:dyDescent="0.35">
      <c r="A7" s="27" t="s">
        <v>81</v>
      </c>
      <c r="B7" s="28" t="s">
        <v>2</v>
      </c>
      <c r="C7" s="37" t="s">
        <v>29</v>
      </c>
      <c r="D7" s="18">
        <v>45212</v>
      </c>
      <c r="E7" s="24">
        <v>1</v>
      </c>
      <c r="F7" s="23">
        <f t="shared" si="0"/>
        <v>2</v>
      </c>
      <c r="G7" s="18"/>
      <c r="H7" s="16">
        <f t="shared" si="1"/>
        <v>45212</v>
      </c>
      <c r="I7" s="52">
        <f t="shared" si="2"/>
        <v>10</v>
      </c>
      <c r="J7">
        <f t="shared" si="3"/>
        <v>2023</v>
      </c>
      <c r="K7"/>
      <c r="L7" s="17" t="str">
        <f t="shared" si="4"/>
        <v/>
      </c>
      <c r="M7" s="21">
        <f t="shared" si="5"/>
        <v>45182</v>
      </c>
      <c r="N7" s="19">
        <v>45176</v>
      </c>
      <c r="O7">
        <v>9</v>
      </c>
      <c r="P7">
        <v>2023</v>
      </c>
      <c r="Q7" s="21">
        <v>45176</v>
      </c>
      <c r="R7" s="15"/>
      <c r="S7" s="15"/>
      <c r="T7" s="15"/>
      <c r="U7" s="15"/>
      <c r="V7" s="60">
        <v>45260</v>
      </c>
      <c r="W7" s="17">
        <f t="shared" si="6"/>
        <v>48</v>
      </c>
      <c r="X7" s="14" t="s">
        <v>80</v>
      </c>
    </row>
    <row r="8" spans="1:25" ht="18" customHeight="1" x14ac:dyDescent="0.35">
      <c r="A8" s="27" t="s">
        <v>81</v>
      </c>
      <c r="B8" s="28" t="s">
        <v>15</v>
      </c>
      <c r="C8" s="34" t="s">
        <v>84</v>
      </c>
      <c r="D8" s="18">
        <v>45245</v>
      </c>
      <c r="E8" s="24">
        <v>0.5</v>
      </c>
      <c r="F8" s="23">
        <f t="shared" si="0"/>
        <v>1</v>
      </c>
      <c r="G8" s="18"/>
      <c r="H8" s="16">
        <f t="shared" si="1"/>
        <v>45245</v>
      </c>
      <c r="I8" s="52">
        <f t="shared" si="2"/>
        <v>11</v>
      </c>
      <c r="J8">
        <f t="shared" si="3"/>
        <v>2023</v>
      </c>
      <c r="K8"/>
      <c r="L8" s="17" t="str">
        <f t="shared" si="4"/>
        <v/>
      </c>
      <c r="M8" s="21">
        <f t="shared" si="5"/>
        <v>45215</v>
      </c>
      <c r="N8" s="19">
        <v>45216</v>
      </c>
      <c r="O8">
        <v>10</v>
      </c>
      <c r="P8">
        <v>2023</v>
      </c>
      <c r="Q8" s="21">
        <v>45216</v>
      </c>
      <c r="R8" s="14">
        <v>45272</v>
      </c>
      <c r="S8" s="25"/>
      <c r="T8" s="21">
        <v>45337</v>
      </c>
      <c r="U8" s="25" t="s">
        <v>90</v>
      </c>
      <c r="V8" s="60">
        <v>45363</v>
      </c>
      <c r="W8" s="17"/>
      <c r="X8" s="14" t="s">
        <v>80</v>
      </c>
    </row>
    <row r="9" spans="1:25" ht="18" customHeight="1" x14ac:dyDescent="0.35">
      <c r="A9" s="27" t="s">
        <v>75</v>
      </c>
      <c r="B9" s="31" t="s">
        <v>25</v>
      </c>
      <c r="C9" s="38" t="s">
        <v>126</v>
      </c>
      <c r="D9" s="18">
        <v>45245</v>
      </c>
      <c r="E9" s="24">
        <v>0</v>
      </c>
      <c r="F9" s="23">
        <f t="shared" si="0"/>
        <v>0</v>
      </c>
      <c r="G9" s="18">
        <v>45407</v>
      </c>
      <c r="H9" s="16">
        <f t="shared" si="1"/>
        <v>45407</v>
      </c>
      <c r="I9" s="52">
        <f t="shared" si="2"/>
        <v>4</v>
      </c>
      <c r="J9">
        <f t="shared" si="3"/>
        <v>2024</v>
      </c>
      <c r="K9"/>
      <c r="L9" s="17">
        <f t="shared" si="4"/>
        <v>162</v>
      </c>
      <c r="M9" s="21">
        <f t="shared" si="5"/>
        <v>45215</v>
      </c>
      <c r="N9" s="19">
        <v>45239</v>
      </c>
      <c r="O9">
        <v>11</v>
      </c>
      <c r="P9">
        <v>2023</v>
      </c>
      <c r="Q9" s="21">
        <v>45239</v>
      </c>
      <c r="R9" s="15"/>
      <c r="S9" s="15"/>
      <c r="T9" s="15"/>
      <c r="U9" s="15"/>
      <c r="V9" s="18">
        <v>45407</v>
      </c>
      <c r="W9" s="17">
        <f>IF(V9="","",V9-D9)</f>
        <v>162</v>
      </c>
      <c r="X9" s="14" t="s">
        <v>80</v>
      </c>
    </row>
    <row r="10" spans="1:25" ht="16.5" customHeight="1" x14ac:dyDescent="0.35">
      <c r="A10" s="27" t="s">
        <v>75</v>
      </c>
      <c r="B10" s="31" t="s">
        <v>25</v>
      </c>
      <c r="C10" s="38" t="s">
        <v>126</v>
      </c>
      <c r="D10" s="18">
        <v>45245</v>
      </c>
      <c r="E10" s="24">
        <v>0</v>
      </c>
      <c r="F10" s="23">
        <f t="shared" si="0"/>
        <v>0</v>
      </c>
      <c r="G10" s="18">
        <v>45407</v>
      </c>
      <c r="H10" s="16">
        <f t="shared" si="1"/>
        <v>45407</v>
      </c>
      <c r="I10" s="52">
        <f t="shared" si="2"/>
        <v>4</v>
      </c>
      <c r="J10">
        <f t="shared" si="3"/>
        <v>2024</v>
      </c>
      <c r="K10"/>
      <c r="L10" s="17">
        <f t="shared" si="4"/>
        <v>162</v>
      </c>
      <c r="M10" s="21">
        <f t="shared" si="5"/>
        <v>45215</v>
      </c>
      <c r="N10" s="19">
        <v>45239</v>
      </c>
      <c r="O10">
        <v>11</v>
      </c>
      <c r="P10">
        <v>2023</v>
      </c>
      <c r="Q10" s="21">
        <v>45239</v>
      </c>
      <c r="R10" s="15"/>
      <c r="S10" s="15"/>
      <c r="T10" s="15"/>
      <c r="U10" s="15"/>
      <c r="V10" s="18">
        <v>45407</v>
      </c>
      <c r="W10" s="17">
        <f>IF(V10="","",V10-D10)</f>
        <v>162</v>
      </c>
      <c r="X10" s="14" t="s">
        <v>80</v>
      </c>
    </row>
    <row r="11" spans="1:25" ht="18" customHeight="1" x14ac:dyDescent="0.35">
      <c r="A11" s="27" t="s">
        <v>75</v>
      </c>
      <c r="B11" s="28" t="s">
        <v>17</v>
      </c>
      <c r="C11" s="29" t="s">
        <v>18</v>
      </c>
      <c r="D11" s="18">
        <v>45245</v>
      </c>
      <c r="E11" s="24">
        <v>0.5</v>
      </c>
      <c r="F11" s="23">
        <f t="shared" si="0"/>
        <v>1</v>
      </c>
      <c r="G11" s="18"/>
      <c r="H11" s="16">
        <f t="shared" si="1"/>
        <v>45245</v>
      </c>
      <c r="I11" s="52"/>
      <c r="J11"/>
      <c r="K11"/>
      <c r="L11" s="17"/>
      <c r="M11" s="21">
        <f t="shared" si="5"/>
        <v>45215</v>
      </c>
      <c r="N11" s="19">
        <v>45414</v>
      </c>
      <c r="O11">
        <v>5</v>
      </c>
      <c r="P11">
        <v>2024</v>
      </c>
      <c r="Q11" s="21">
        <v>45414</v>
      </c>
      <c r="R11" s="15"/>
      <c r="S11" s="15"/>
      <c r="T11" s="15"/>
      <c r="U11" s="15"/>
      <c r="V11" s="15"/>
      <c r="W11" s="17"/>
      <c r="X11" s="14"/>
    </row>
    <row r="12" spans="1:25" ht="18" customHeight="1" x14ac:dyDescent="0.35">
      <c r="A12" s="27" t="s">
        <v>62</v>
      </c>
      <c r="B12" s="28" t="s">
        <v>61</v>
      </c>
      <c r="C12" s="38" t="s">
        <v>68</v>
      </c>
      <c r="D12" s="20">
        <v>45273</v>
      </c>
      <c r="E12" s="20"/>
      <c r="F12" s="23">
        <f t="shared" si="0"/>
        <v>0</v>
      </c>
      <c r="G12" s="16"/>
      <c r="H12" s="16">
        <f t="shared" si="1"/>
        <v>45273</v>
      </c>
      <c r="I12" s="52">
        <f t="shared" ref="I12:I22" si="7">MONTH(H12)</f>
        <v>12</v>
      </c>
      <c r="J12">
        <f t="shared" ref="J12:J27" si="8">YEAR(H12)</f>
        <v>2023</v>
      </c>
      <c r="K12"/>
      <c r="L12" s="17" t="str">
        <f>IF(G12="","",G12-D12)</f>
        <v/>
      </c>
      <c r="M12" s="21">
        <f t="shared" si="5"/>
        <v>45243</v>
      </c>
      <c r="N12" s="19">
        <v>45243</v>
      </c>
      <c r="O12">
        <v>11</v>
      </c>
      <c r="P12">
        <v>2023</v>
      </c>
      <c r="Q12" s="21"/>
      <c r="R12" s="15"/>
      <c r="S12" s="15"/>
      <c r="T12" s="15"/>
      <c r="U12" s="15"/>
      <c r="V12" s="14">
        <v>45271</v>
      </c>
      <c r="W12" s="17">
        <f>IF(V12="","",V12-D12)</f>
        <v>-2</v>
      </c>
      <c r="X12" s="15" t="s">
        <v>74</v>
      </c>
    </row>
    <row r="13" spans="1:25" ht="13.5" customHeight="1" x14ac:dyDescent="0.35">
      <c r="A13" s="27" t="s">
        <v>73</v>
      </c>
      <c r="B13" s="28" t="s">
        <v>61</v>
      </c>
      <c r="C13" s="38" t="s">
        <v>72</v>
      </c>
      <c r="D13" s="20">
        <v>45278</v>
      </c>
      <c r="E13" s="20"/>
      <c r="F13" s="23">
        <f t="shared" si="0"/>
        <v>0</v>
      </c>
      <c r="G13" s="16"/>
      <c r="H13" s="16">
        <f t="shared" si="1"/>
        <v>45278</v>
      </c>
      <c r="I13" s="52">
        <f t="shared" si="7"/>
        <v>12</v>
      </c>
      <c r="J13">
        <f t="shared" si="8"/>
        <v>2023</v>
      </c>
      <c r="K13"/>
      <c r="L13" s="17" t="str">
        <f>IF(G13="","",G13-D13)</f>
        <v/>
      </c>
      <c r="M13" s="21">
        <f t="shared" si="5"/>
        <v>45248</v>
      </c>
      <c r="N13" s="19">
        <v>45248</v>
      </c>
      <c r="O13">
        <v>11</v>
      </c>
      <c r="P13">
        <v>2023</v>
      </c>
      <c r="Q13" s="21"/>
      <c r="R13" s="15"/>
      <c r="S13" s="15"/>
      <c r="T13" s="15"/>
      <c r="U13" s="15"/>
      <c r="V13" s="14">
        <v>45278</v>
      </c>
      <c r="W13" s="17">
        <f>IF(V13="","",V13-D13)</f>
        <v>0</v>
      </c>
      <c r="X13" s="15" t="s">
        <v>74</v>
      </c>
    </row>
    <row r="14" spans="1:25" ht="18" customHeight="1" x14ac:dyDescent="0.35">
      <c r="A14" s="27" t="s">
        <v>69</v>
      </c>
      <c r="B14" s="28" t="s">
        <v>61</v>
      </c>
      <c r="C14" s="38" t="s">
        <v>70</v>
      </c>
      <c r="D14" s="20">
        <v>45289</v>
      </c>
      <c r="E14" s="20"/>
      <c r="F14" s="23">
        <f t="shared" si="0"/>
        <v>0</v>
      </c>
      <c r="G14" s="16"/>
      <c r="H14" s="16">
        <f t="shared" si="1"/>
        <v>45289</v>
      </c>
      <c r="I14" s="52">
        <f t="shared" si="7"/>
        <v>12</v>
      </c>
      <c r="J14">
        <f t="shared" si="8"/>
        <v>2023</v>
      </c>
      <c r="K14"/>
      <c r="L14" s="17" t="str">
        <f>IF(G14="","",G14-D14)</f>
        <v/>
      </c>
      <c r="M14" s="21">
        <f t="shared" si="5"/>
        <v>45259</v>
      </c>
      <c r="N14" s="19">
        <v>45259</v>
      </c>
      <c r="O14">
        <v>11</v>
      </c>
      <c r="P14">
        <v>2023</v>
      </c>
      <c r="Q14" s="21"/>
      <c r="R14" s="15"/>
      <c r="S14" s="15"/>
      <c r="T14" s="15"/>
      <c r="U14" s="15"/>
      <c r="V14" s="14">
        <v>45294</v>
      </c>
      <c r="W14" s="17">
        <f>IF(V14="","",V14-D14)</f>
        <v>5</v>
      </c>
      <c r="X14" s="15" t="s">
        <v>74</v>
      </c>
    </row>
    <row r="15" spans="1:25" ht="18" customHeight="1" x14ac:dyDescent="0.35">
      <c r="A15" s="27" t="s">
        <v>81</v>
      </c>
      <c r="B15" s="28" t="s">
        <v>61</v>
      </c>
      <c r="C15" s="39" t="s">
        <v>82</v>
      </c>
      <c r="D15" s="18">
        <v>45293</v>
      </c>
      <c r="E15" s="24">
        <v>0</v>
      </c>
      <c r="F15" s="23">
        <f t="shared" si="0"/>
        <v>0</v>
      </c>
      <c r="G15" s="18"/>
      <c r="H15" s="16">
        <f t="shared" si="1"/>
        <v>45293</v>
      </c>
      <c r="I15" s="52">
        <f t="shared" si="7"/>
        <v>1</v>
      </c>
      <c r="J15">
        <f t="shared" si="8"/>
        <v>2024</v>
      </c>
      <c r="K15"/>
      <c r="L15" s="17" t="str">
        <f>IF(G15="","",G15-D15)</f>
        <v/>
      </c>
      <c r="M15" s="21">
        <f t="shared" si="5"/>
        <v>45263</v>
      </c>
      <c r="N15" s="19">
        <v>45245</v>
      </c>
      <c r="O15">
        <v>11</v>
      </c>
      <c r="P15">
        <v>2023</v>
      </c>
      <c r="Q15" s="21">
        <v>45245</v>
      </c>
      <c r="R15" s="15"/>
      <c r="S15" s="15"/>
      <c r="T15" s="15"/>
      <c r="U15" s="15"/>
      <c r="V15" s="60">
        <v>45294</v>
      </c>
      <c r="W15" s="17"/>
      <c r="X15" s="14" t="s">
        <v>89</v>
      </c>
    </row>
    <row r="16" spans="1:25" ht="16.5" customHeight="1" x14ac:dyDescent="0.35">
      <c r="A16" s="27" t="s">
        <v>81</v>
      </c>
      <c r="B16" s="28" t="s">
        <v>7</v>
      </c>
      <c r="C16" s="34" t="s">
        <v>31</v>
      </c>
      <c r="D16" s="18">
        <v>45303</v>
      </c>
      <c r="E16" s="24">
        <v>0.75</v>
      </c>
      <c r="F16" s="23">
        <f t="shared" si="0"/>
        <v>1.5</v>
      </c>
      <c r="G16" s="18"/>
      <c r="H16" s="16">
        <f t="shared" si="1"/>
        <v>45303</v>
      </c>
      <c r="I16" s="52">
        <f t="shared" si="7"/>
        <v>1</v>
      </c>
      <c r="J16">
        <f t="shared" si="8"/>
        <v>2024</v>
      </c>
      <c r="K16"/>
      <c r="L16" s="17"/>
      <c r="M16" s="21">
        <f t="shared" si="5"/>
        <v>45273</v>
      </c>
      <c r="N16" s="19">
        <v>45267</v>
      </c>
      <c r="O16">
        <v>12</v>
      </c>
      <c r="P16">
        <v>2023</v>
      </c>
      <c r="Q16" s="21">
        <v>45267</v>
      </c>
      <c r="R16" s="15"/>
      <c r="S16" s="15"/>
      <c r="T16" s="15"/>
      <c r="U16" s="15"/>
      <c r="V16" s="60">
        <v>45335</v>
      </c>
      <c r="W16" s="17"/>
      <c r="X16" s="14" t="s">
        <v>80</v>
      </c>
    </row>
    <row r="17" spans="1:24" ht="18" customHeight="1" x14ac:dyDescent="0.35">
      <c r="A17" s="27" t="s">
        <v>63</v>
      </c>
      <c r="B17" s="28" t="s">
        <v>61</v>
      </c>
      <c r="C17" s="38" t="s">
        <v>71</v>
      </c>
      <c r="D17" s="20">
        <v>45324</v>
      </c>
      <c r="E17" s="20"/>
      <c r="F17" s="23">
        <f t="shared" si="0"/>
        <v>0</v>
      </c>
      <c r="G17" s="16"/>
      <c r="H17" s="16">
        <f t="shared" si="1"/>
        <v>45324</v>
      </c>
      <c r="I17" s="52">
        <f t="shared" si="7"/>
        <v>2</v>
      </c>
      <c r="J17">
        <f t="shared" si="8"/>
        <v>2024</v>
      </c>
      <c r="K17"/>
      <c r="L17" s="17" t="str">
        <f t="shared" ref="L17:L29" si="9">IF(G17="","",G17-D17)</f>
        <v/>
      </c>
      <c r="M17" s="21">
        <f t="shared" si="5"/>
        <v>45294</v>
      </c>
      <c r="N17" s="19">
        <v>45294</v>
      </c>
      <c r="O17">
        <v>1</v>
      </c>
      <c r="P17">
        <v>2024</v>
      </c>
      <c r="Q17" s="21"/>
      <c r="R17" s="15"/>
      <c r="S17" s="15"/>
      <c r="T17" s="15"/>
      <c r="U17" s="15"/>
      <c r="V17" s="14">
        <v>45324</v>
      </c>
      <c r="W17" s="17">
        <f>IF(V17="","",V17-D17)</f>
        <v>0</v>
      </c>
      <c r="X17" s="15" t="s">
        <v>74</v>
      </c>
    </row>
    <row r="18" spans="1:24" ht="18" customHeight="1" x14ac:dyDescent="0.35">
      <c r="A18" s="27" t="s">
        <v>81</v>
      </c>
      <c r="B18" s="31" t="s">
        <v>11</v>
      </c>
      <c r="C18" s="38" t="s">
        <v>12</v>
      </c>
      <c r="D18" s="22">
        <v>45335</v>
      </c>
      <c r="E18" s="24">
        <v>0.5</v>
      </c>
      <c r="F18" s="23">
        <f t="shared" si="0"/>
        <v>1</v>
      </c>
      <c r="G18" s="18">
        <v>45456</v>
      </c>
      <c r="H18" s="16">
        <f t="shared" si="1"/>
        <v>45456</v>
      </c>
      <c r="I18" s="52">
        <f t="shared" si="7"/>
        <v>6</v>
      </c>
      <c r="J18">
        <f t="shared" si="8"/>
        <v>2024</v>
      </c>
      <c r="K18"/>
      <c r="L18" s="17">
        <f t="shared" si="9"/>
        <v>121</v>
      </c>
      <c r="M18" s="21">
        <f t="shared" si="5"/>
        <v>45305</v>
      </c>
      <c r="N18" s="19">
        <v>45302</v>
      </c>
      <c r="O18">
        <v>1</v>
      </c>
      <c r="P18">
        <v>2024</v>
      </c>
      <c r="Q18" s="21">
        <v>45302</v>
      </c>
      <c r="R18" s="15"/>
      <c r="S18" s="15"/>
      <c r="T18" s="15"/>
      <c r="U18" s="15"/>
      <c r="V18" s="14">
        <v>45456</v>
      </c>
      <c r="W18" s="17">
        <f>IF(V18="","",V18-D18)</f>
        <v>121</v>
      </c>
      <c r="X18" s="14" t="s">
        <v>80</v>
      </c>
    </row>
    <row r="19" spans="1:24" ht="18" customHeight="1" x14ac:dyDescent="0.35">
      <c r="A19" s="27" t="s">
        <v>81</v>
      </c>
      <c r="B19" s="31" t="s">
        <v>25</v>
      </c>
      <c r="C19" s="38" t="s">
        <v>77</v>
      </c>
      <c r="D19" s="18">
        <v>45335</v>
      </c>
      <c r="E19" s="24">
        <v>0.5</v>
      </c>
      <c r="F19" s="23">
        <f t="shared" si="0"/>
        <v>1</v>
      </c>
      <c r="G19" s="18">
        <v>45456</v>
      </c>
      <c r="H19" s="16">
        <f t="shared" si="1"/>
        <v>45456</v>
      </c>
      <c r="I19" s="52">
        <f t="shared" si="7"/>
        <v>6</v>
      </c>
      <c r="J19">
        <f t="shared" si="8"/>
        <v>2024</v>
      </c>
      <c r="K19"/>
      <c r="L19" s="17">
        <f t="shared" si="9"/>
        <v>121</v>
      </c>
      <c r="M19" s="21">
        <f t="shared" si="5"/>
        <v>45305</v>
      </c>
      <c r="N19" s="19">
        <v>45302</v>
      </c>
      <c r="O19">
        <v>1</v>
      </c>
      <c r="P19">
        <v>2024</v>
      </c>
      <c r="Q19" s="21">
        <v>45302</v>
      </c>
      <c r="R19" s="15"/>
      <c r="S19" s="15"/>
      <c r="T19" s="15"/>
      <c r="U19" s="15"/>
      <c r="V19" s="14">
        <v>45456</v>
      </c>
      <c r="W19" s="17">
        <f>IF(V19="","",V19-D19)</f>
        <v>121</v>
      </c>
      <c r="X19" s="14" t="s">
        <v>80</v>
      </c>
    </row>
    <row r="20" spans="1:24" ht="15.75" customHeight="1" x14ac:dyDescent="0.35">
      <c r="A20" s="27" t="s">
        <v>81</v>
      </c>
      <c r="B20" s="28" t="s">
        <v>61</v>
      </c>
      <c r="C20" s="39" t="s">
        <v>83</v>
      </c>
      <c r="D20" s="18">
        <v>45352</v>
      </c>
      <c r="E20" s="24">
        <v>0</v>
      </c>
      <c r="F20" s="23">
        <f t="shared" si="0"/>
        <v>0</v>
      </c>
      <c r="G20" s="18"/>
      <c r="H20" s="16">
        <f t="shared" si="1"/>
        <v>45352</v>
      </c>
      <c r="I20" s="52">
        <f t="shared" si="7"/>
        <v>3</v>
      </c>
      <c r="J20">
        <f t="shared" si="8"/>
        <v>2024</v>
      </c>
      <c r="K20"/>
      <c r="L20" s="17" t="str">
        <f t="shared" si="9"/>
        <v/>
      </c>
      <c r="M20" s="21">
        <f t="shared" si="5"/>
        <v>45322</v>
      </c>
      <c r="N20" s="19">
        <v>45307</v>
      </c>
      <c r="O20">
        <v>1</v>
      </c>
      <c r="P20">
        <v>2024</v>
      </c>
      <c r="Q20" s="20">
        <v>45307</v>
      </c>
      <c r="R20" s="15"/>
      <c r="S20" s="15"/>
      <c r="T20" s="15"/>
      <c r="U20" s="15"/>
      <c r="V20" s="60">
        <v>45355</v>
      </c>
      <c r="W20" s="17"/>
      <c r="X20" s="14" t="s">
        <v>89</v>
      </c>
    </row>
    <row r="21" spans="1:24" ht="18" customHeight="1" x14ac:dyDescent="0.35">
      <c r="A21" s="27" t="s">
        <v>64</v>
      </c>
      <c r="B21" s="28" t="s">
        <v>61</v>
      </c>
      <c r="C21" s="38" t="s">
        <v>70</v>
      </c>
      <c r="D21" s="20">
        <v>45355</v>
      </c>
      <c r="E21" s="20"/>
      <c r="F21" s="23">
        <f t="shared" si="0"/>
        <v>0</v>
      </c>
      <c r="G21" s="16"/>
      <c r="H21" s="16">
        <f t="shared" si="1"/>
        <v>45355</v>
      </c>
      <c r="I21" s="52">
        <f t="shared" si="7"/>
        <v>3</v>
      </c>
      <c r="J21">
        <f t="shared" si="8"/>
        <v>2024</v>
      </c>
      <c r="K21"/>
      <c r="L21" s="17" t="str">
        <f t="shared" si="9"/>
        <v/>
      </c>
      <c r="M21" s="21">
        <f t="shared" si="5"/>
        <v>45325</v>
      </c>
      <c r="N21" s="19">
        <v>45325</v>
      </c>
      <c r="O21">
        <v>2</v>
      </c>
      <c r="P21">
        <v>2024</v>
      </c>
      <c r="Q21" s="21"/>
      <c r="R21" s="15"/>
      <c r="S21" s="15"/>
      <c r="T21" s="15"/>
      <c r="U21" s="15"/>
      <c r="V21" s="14">
        <v>45355</v>
      </c>
      <c r="W21" s="17">
        <f t="shared" ref="W21:W41" si="10">IF(V21="","",V21-D21)</f>
        <v>0</v>
      </c>
      <c r="X21" s="15" t="s">
        <v>74</v>
      </c>
    </row>
    <row r="22" spans="1:24" ht="20.25" customHeight="1" x14ac:dyDescent="0.35">
      <c r="A22" s="27" t="s">
        <v>34</v>
      </c>
      <c r="B22" s="31" t="s">
        <v>11</v>
      </c>
      <c r="C22" s="38" t="s">
        <v>12</v>
      </c>
      <c r="D22" s="16">
        <v>45391</v>
      </c>
      <c r="E22" s="24">
        <v>0.5</v>
      </c>
      <c r="F22" s="23">
        <f t="shared" si="0"/>
        <v>1</v>
      </c>
      <c r="G22" s="16">
        <v>45434</v>
      </c>
      <c r="H22" s="16">
        <f t="shared" si="1"/>
        <v>45434</v>
      </c>
      <c r="I22" s="52">
        <f t="shared" si="7"/>
        <v>5</v>
      </c>
      <c r="J22">
        <f t="shared" si="8"/>
        <v>2024</v>
      </c>
      <c r="K22" s="19">
        <v>45460</v>
      </c>
      <c r="L22" s="17">
        <f t="shared" si="9"/>
        <v>43</v>
      </c>
      <c r="M22" s="21">
        <f t="shared" si="5"/>
        <v>45361</v>
      </c>
      <c r="N22" s="78">
        <v>45407</v>
      </c>
      <c r="O22">
        <v>4</v>
      </c>
      <c r="P22">
        <v>2024</v>
      </c>
      <c r="Q22" s="20">
        <v>45407</v>
      </c>
      <c r="R22" s="15"/>
      <c r="S22" s="15"/>
      <c r="T22" s="15"/>
      <c r="U22" s="15"/>
      <c r="V22" s="15"/>
      <c r="W22" s="17" t="str">
        <f t="shared" si="10"/>
        <v/>
      </c>
      <c r="X22" s="15"/>
    </row>
    <row r="23" spans="1:24" ht="23.25" customHeight="1" x14ac:dyDescent="0.35">
      <c r="A23" s="27" t="s">
        <v>34</v>
      </c>
      <c r="B23" s="28" t="s">
        <v>17</v>
      </c>
      <c r="C23" s="38" t="s">
        <v>18</v>
      </c>
      <c r="D23" s="16">
        <v>45391</v>
      </c>
      <c r="E23" s="24">
        <v>0.5</v>
      </c>
      <c r="F23" s="23">
        <f t="shared" si="0"/>
        <v>1</v>
      </c>
      <c r="G23" s="16">
        <v>45434</v>
      </c>
      <c r="H23" s="16">
        <f t="shared" si="1"/>
        <v>45434</v>
      </c>
      <c r="I23" s="52"/>
      <c r="J23">
        <f t="shared" si="8"/>
        <v>2024</v>
      </c>
      <c r="K23" s="19">
        <v>45474</v>
      </c>
      <c r="L23" s="17">
        <f t="shared" si="9"/>
        <v>43</v>
      </c>
      <c r="M23" s="21">
        <f t="shared" si="5"/>
        <v>45361</v>
      </c>
      <c r="N23" s="19">
        <v>45361</v>
      </c>
      <c r="O23">
        <v>3</v>
      </c>
      <c r="P23">
        <v>2024</v>
      </c>
      <c r="Q23" s="20">
        <v>45407</v>
      </c>
      <c r="R23" s="15"/>
      <c r="S23" s="15"/>
      <c r="T23" s="15"/>
      <c r="U23" s="15"/>
      <c r="V23" s="15"/>
      <c r="W23" s="70" t="str">
        <f t="shared" si="10"/>
        <v/>
      </c>
      <c r="X23" s="15"/>
    </row>
    <row r="24" spans="1:24" ht="12.75" customHeight="1" x14ac:dyDescent="0.35">
      <c r="A24" s="27" t="s">
        <v>34</v>
      </c>
      <c r="B24" s="28" t="s">
        <v>7</v>
      </c>
      <c r="C24" s="29" t="s">
        <v>23</v>
      </c>
      <c r="D24" s="16">
        <v>45391</v>
      </c>
      <c r="E24" s="24">
        <v>0.5</v>
      </c>
      <c r="F24" s="23">
        <f t="shared" si="0"/>
        <v>1</v>
      </c>
      <c r="G24" s="16"/>
      <c r="H24" s="16">
        <f t="shared" si="1"/>
        <v>45391</v>
      </c>
      <c r="I24" s="52">
        <f>MONTH(H24)</f>
        <v>4</v>
      </c>
      <c r="J24">
        <f t="shared" si="8"/>
        <v>2024</v>
      </c>
      <c r="K24" s="19">
        <v>45488</v>
      </c>
      <c r="L24" s="17" t="str">
        <f t="shared" si="9"/>
        <v/>
      </c>
      <c r="M24" s="21">
        <f t="shared" si="5"/>
        <v>45361</v>
      </c>
      <c r="N24" s="19">
        <v>45407</v>
      </c>
      <c r="O24">
        <v>4</v>
      </c>
      <c r="P24">
        <v>2024</v>
      </c>
      <c r="Q24" s="20">
        <v>45407</v>
      </c>
      <c r="R24" s="15"/>
      <c r="S24" s="15"/>
      <c r="T24" s="15"/>
      <c r="U24" s="15"/>
      <c r="V24" s="15"/>
      <c r="W24" s="70" t="str">
        <f t="shared" si="10"/>
        <v/>
      </c>
      <c r="X24" s="15"/>
    </row>
    <row r="25" spans="1:24" ht="12.75" customHeight="1" x14ac:dyDescent="0.35">
      <c r="A25" s="27" t="s">
        <v>30</v>
      </c>
      <c r="B25" s="28" t="s">
        <v>7</v>
      </c>
      <c r="C25" s="29" t="s">
        <v>31</v>
      </c>
      <c r="D25" s="16">
        <v>45392</v>
      </c>
      <c r="E25" s="24">
        <v>0.75</v>
      </c>
      <c r="F25" s="23">
        <f t="shared" si="0"/>
        <v>1.5</v>
      </c>
      <c r="G25" s="16">
        <v>45434</v>
      </c>
      <c r="H25" s="16">
        <f t="shared" si="1"/>
        <v>45434</v>
      </c>
      <c r="I25" s="52">
        <f>MONTH(H25)</f>
        <v>5</v>
      </c>
      <c r="J25">
        <f t="shared" si="8"/>
        <v>2024</v>
      </c>
      <c r="K25"/>
      <c r="L25" s="17">
        <f t="shared" si="9"/>
        <v>42</v>
      </c>
      <c r="M25" s="21">
        <f t="shared" si="5"/>
        <v>45362</v>
      </c>
      <c r="N25" s="19">
        <v>45267</v>
      </c>
      <c r="O25">
        <v>12</v>
      </c>
      <c r="P25">
        <v>2023</v>
      </c>
      <c r="Q25" s="20">
        <v>45267</v>
      </c>
      <c r="R25" s="14"/>
      <c r="S25" s="14">
        <v>45359</v>
      </c>
      <c r="T25" s="15"/>
      <c r="U25" s="15"/>
      <c r="V25" s="14">
        <v>45434</v>
      </c>
      <c r="W25" s="70">
        <f t="shared" si="10"/>
        <v>42</v>
      </c>
      <c r="X25" s="15" t="s">
        <v>74</v>
      </c>
    </row>
    <row r="26" spans="1:24" ht="15.75" customHeight="1" x14ac:dyDescent="0.35">
      <c r="A26" s="27" t="s">
        <v>30</v>
      </c>
      <c r="B26" s="32" t="s">
        <v>2</v>
      </c>
      <c r="C26" s="37" t="s">
        <v>3</v>
      </c>
      <c r="D26" s="16">
        <v>45392</v>
      </c>
      <c r="E26" s="23">
        <v>0.5</v>
      </c>
      <c r="F26" s="23">
        <f t="shared" si="0"/>
        <v>1</v>
      </c>
      <c r="G26" s="57">
        <v>45419</v>
      </c>
      <c r="H26" s="16">
        <f t="shared" si="1"/>
        <v>45419</v>
      </c>
      <c r="I26" s="52">
        <f>MONTH(H26)</f>
        <v>5</v>
      </c>
      <c r="J26">
        <f t="shared" si="8"/>
        <v>2024</v>
      </c>
      <c r="K26" s="19">
        <v>45455</v>
      </c>
      <c r="L26" s="17">
        <f t="shared" si="9"/>
        <v>27</v>
      </c>
      <c r="M26" s="21">
        <f t="shared" si="5"/>
        <v>45362</v>
      </c>
      <c r="N26" s="19">
        <v>45267</v>
      </c>
      <c r="O26">
        <v>12</v>
      </c>
      <c r="P26">
        <v>2023</v>
      </c>
      <c r="Q26" s="21">
        <v>45267</v>
      </c>
      <c r="R26" s="14"/>
      <c r="S26" s="14">
        <v>45359</v>
      </c>
      <c r="T26" s="15"/>
      <c r="U26" s="15"/>
      <c r="V26" s="14">
        <v>45455</v>
      </c>
      <c r="W26" s="70">
        <f t="shared" si="10"/>
        <v>63</v>
      </c>
      <c r="X26" s="15" t="s">
        <v>74</v>
      </c>
    </row>
    <row r="27" spans="1:24" ht="12.75" customHeight="1" x14ac:dyDescent="0.35">
      <c r="A27" s="27" t="s">
        <v>30</v>
      </c>
      <c r="B27" s="32" t="s">
        <v>2</v>
      </c>
      <c r="C27" s="37" t="s">
        <v>125</v>
      </c>
      <c r="D27" s="16">
        <v>45392</v>
      </c>
      <c r="E27" s="24">
        <v>1</v>
      </c>
      <c r="F27" s="23">
        <f t="shared" si="0"/>
        <v>2</v>
      </c>
      <c r="G27" s="16">
        <v>45419</v>
      </c>
      <c r="H27" s="16">
        <f t="shared" si="1"/>
        <v>45419</v>
      </c>
      <c r="I27" s="52">
        <f>MONTH(H27)</f>
        <v>5</v>
      </c>
      <c r="J27">
        <f t="shared" si="8"/>
        <v>2024</v>
      </c>
      <c r="K27" s="19">
        <v>45455</v>
      </c>
      <c r="L27" s="17">
        <f t="shared" si="9"/>
        <v>27</v>
      </c>
      <c r="M27" s="21">
        <f t="shared" si="5"/>
        <v>45362</v>
      </c>
      <c r="N27" s="19">
        <v>45267</v>
      </c>
      <c r="O27">
        <v>12</v>
      </c>
      <c r="P27">
        <v>2023</v>
      </c>
      <c r="Q27" s="20">
        <v>45267</v>
      </c>
      <c r="R27" s="14"/>
      <c r="S27" s="14">
        <v>45359</v>
      </c>
      <c r="T27" s="15"/>
      <c r="U27" s="15"/>
      <c r="V27" s="14">
        <v>45455</v>
      </c>
      <c r="W27" s="70">
        <f t="shared" si="10"/>
        <v>63</v>
      </c>
      <c r="X27" s="15" t="s">
        <v>74</v>
      </c>
    </row>
    <row r="28" spans="1:24" ht="16.5" customHeight="1" x14ac:dyDescent="0.35">
      <c r="A28" s="27" t="s">
        <v>30</v>
      </c>
      <c r="B28" s="32" t="s">
        <v>2</v>
      </c>
      <c r="C28" s="37" t="s">
        <v>113</v>
      </c>
      <c r="D28" s="16">
        <v>45392</v>
      </c>
      <c r="E28" s="24"/>
      <c r="F28" s="23"/>
      <c r="G28" s="16">
        <v>45419</v>
      </c>
      <c r="H28" s="16"/>
      <c r="I28" s="52"/>
      <c r="J28"/>
      <c r="K28" s="19">
        <v>45455</v>
      </c>
      <c r="L28" s="17">
        <f t="shared" si="9"/>
        <v>27</v>
      </c>
      <c r="M28" s="21"/>
      <c r="N28" s="19"/>
      <c r="O28"/>
      <c r="P28"/>
      <c r="Q28" s="21"/>
      <c r="R28" s="14"/>
      <c r="S28" s="14"/>
      <c r="T28" s="15"/>
      <c r="U28" s="15"/>
      <c r="V28" s="14">
        <v>45455</v>
      </c>
      <c r="W28" s="17">
        <f t="shared" si="10"/>
        <v>63</v>
      </c>
      <c r="X28" s="15" t="s">
        <v>74</v>
      </c>
    </row>
    <row r="29" spans="1:24" ht="18" customHeight="1" x14ac:dyDescent="0.35">
      <c r="A29" s="27" t="s">
        <v>30</v>
      </c>
      <c r="B29" s="32" t="s">
        <v>2</v>
      </c>
      <c r="C29" s="37" t="s">
        <v>128</v>
      </c>
      <c r="D29" s="16">
        <v>45392</v>
      </c>
      <c r="E29" s="24">
        <v>1</v>
      </c>
      <c r="F29" s="23">
        <f>E29*2</f>
        <v>2</v>
      </c>
      <c r="G29" s="16">
        <v>45419</v>
      </c>
      <c r="H29" s="16">
        <f>IF(ISBLANK(G29),D29,G29)</f>
        <v>45419</v>
      </c>
      <c r="I29" s="52"/>
      <c r="J29"/>
      <c r="K29" s="19">
        <v>45455</v>
      </c>
      <c r="L29" s="17">
        <f t="shared" si="9"/>
        <v>27</v>
      </c>
      <c r="M29" s="21"/>
      <c r="N29" s="19"/>
      <c r="O29"/>
      <c r="P29"/>
      <c r="Q29" s="21"/>
      <c r="R29" s="14"/>
      <c r="S29" s="14"/>
      <c r="T29" s="15"/>
      <c r="U29" s="15"/>
      <c r="V29" s="14">
        <v>45455</v>
      </c>
      <c r="W29" s="17">
        <f t="shared" si="10"/>
        <v>63</v>
      </c>
      <c r="X29" s="15" t="s">
        <v>74</v>
      </c>
    </row>
    <row r="30" spans="1:24" ht="18" customHeight="1" x14ac:dyDescent="0.35">
      <c r="A30" s="27" t="s">
        <v>30</v>
      </c>
      <c r="B30" s="32" t="s">
        <v>2</v>
      </c>
      <c r="C30" s="37" t="s">
        <v>6</v>
      </c>
      <c r="D30" s="16">
        <v>45392</v>
      </c>
      <c r="E30" s="24"/>
      <c r="F30" s="23"/>
      <c r="G30" s="16">
        <v>45419</v>
      </c>
      <c r="H30" s="16"/>
      <c r="I30" s="52"/>
      <c r="J30"/>
      <c r="K30" s="19">
        <v>45455</v>
      </c>
      <c r="L30" s="17"/>
      <c r="M30" s="21"/>
      <c r="N30" s="19"/>
      <c r="O30"/>
      <c r="P30"/>
      <c r="Q30" s="21"/>
      <c r="R30" s="14"/>
      <c r="S30" s="14"/>
      <c r="T30" s="15"/>
      <c r="U30" s="15"/>
      <c r="V30" s="14">
        <v>45455</v>
      </c>
      <c r="W30" s="17">
        <f t="shared" si="10"/>
        <v>63</v>
      </c>
      <c r="X30" s="15" t="s">
        <v>74</v>
      </c>
    </row>
    <row r="31" spans="1:24" ht="18" customHeight="1" x14ac:dyDescent="0.35">
      <c r="A31" s="27" t="s">
        <v>30</v>
      </c>
      <c r="B31" s="31" t="s">
        <v>25</v>
      </c>
      <c r="C31" s="29" t="s">
        <v>12</v>
      </c>
      <c r="D31" s="16">
        <v>45392</v>
      </c>
      <c r="E31" s="24">
        <v>0.5</v>
      </c>
      <c r="F31" s="23">
        <f t="shared" ref="F31:F37" si="11">E31*2</f>
        <v>1</v>
      </c>
      <c r="G31" s="16">
        <v>45419</v>
      </c>
      <c r="H31" s="16">
        <f t="shared" ref="H31:H53" si="12">IF(ISBLANK(G31),D31,G31)</f>
        <v>45419</v>
      </c>
      <c r="I31" s="52">
        <f>MONTH(H31)</f>
        <v>5</v>
      </c>
      <c r="J31">
        <f>YEAR(H31)</f>
        <v>2024</v>
      </c>
      <c r="K31" s="19">
        <v>45463</v>
      </c>
      <c r="L31" s="17">
        <f t="shared" ref="L31:L53" si="13">IF(G31="","",G31-D31)</f>
        <v>27</v>
      </c>
      <c r="M31" s="21">
        <f t="shared" ref="M31:M41" si="14">D31-30</f>
        <v>45362</v>
      </c>
      <c r="N31" s="19">
        <v>45267</v>
      </c>
      <c r="O31">
        <v>12</v>
      </c>
      <c r="P31">
        <v>2023</v>
      </c>
      <c r="Q31" s="21">
        <v>45267</v>
      </c>
      <c r="R31" s="14"/>
      <c r="S31" s="14">
        <v>45359</v>
      </c>
      <c r="T31" s="15"/>
      <c r="U31" s="15"/>
      <c r="V31" s="15"/>
      <c r="W31" s="17" t="str">
        <f t="shared" si="10"/>
        <v/>
      </c>
      <c r="X31" s="15"/>
    </row>
    <row r="32" spans="1:24" ht="18" customHeight="1" x14ac:dyDescent="0.35">
      <c r="A32" s="27" t="s">
        <v>30</v>
      </c>
      <c r="B32" s="28" t="s">
        <v>17</v>
      </c>
      <c r="C32" s="29" t="s">
        <v>18</v>
      </c>
      <c r="D32" s="53">
        <v>45392</v>
      </c>
      <c r="E32" s="24">
        <v>0.5</v>
      </c>
      <c r="F32" s="23">
        <f t="shared" si="11"/>
        <v>1</v>
      </c>
      <c r="G32" s="77">
        <v>45419</v>
      </c>
      <c r="H32" s="16">
        <f t="shared" si="12"/>
        <v>45419</v>
      </c>
      <c r="I32" s="52"/>
      <c r="J32"/>
      <c r="K32" s="19">
        <v>45503</v>
      </c>
      <c r="L32" s="17">
        <f t="shared" si="13"/>
        <v>27</v>
      </c>
      <c r="M32" s="21">
        <f t="shared" si="14"/>
        <v>45362</v>
      </c>
      <c r="N32" s="19">
        <v>45267</v>
      </c>
      <c r="O32">
        <v>12</v>
      </c>
      <c r="P32">
        <v>2023</v>
      </c>
      <c r="Q32" s="21">
        <v>45267</v>
      </c>
      <c r="R32" s="14"/>
      <c r="S32" s="14">
        <v>45359</v>
      </c>
      <c r="T32" s="15"/>
      <c r="U32" s="15"/>
      <c r="V32" s="15"/>
      <c r="W32" s="17" t="str">
        <f t="shared" si="10"/>
        <v/>
      </c>
      <c r="X32" s="15"/>
    </row>
    <row r="33" spans="1:24" ht="18" customHeight="1" x14ac:dyDescent="0.35">
      <c r="A33" s="27" t="s">
        <v>65</v>
      </c>
      <c r="B33" s="28" t="s">
        <v>61</v>
      </c>
      <c r="C33" s="38" t="s">
        <v>68</v>
      </c>
      <c r="D33" s="16">
        <v>45404</v>
      </c>
      <c r="E33" s="16"/>
      <c r="F33" s="23">
        <f t="shared" si="11"/>
        <v>0</v>
      </c>
      <c r="G33" s="16"/>
      <c r="H33" s="16">
        <f t="shared" si="12"/>
        <v>45404</v>
      </c>
      <c r="I33" s="52"/>
      <c r="J33"/>
      <c r="K33"/>
      <c r="L33" s="17" t="str">
        <f t="shared" si="13"/>
        <v/>
      </c>
      <c r="M33" s="21">
        <f t="shared" si="14"/>
        <v>45374</v>
      </c>
      <c r="N33" s="19">
        <v>45374</v>
      </c>
      <c r="O33">
        <v>3</v>
      </c>
      <c r="P33">
        <v>2024</v>
      </c>
      <c r="Q33" s="21"/>
      <c r="R33" s="15"/>
      <c r="S33" s="15"/>
      <c r="T33" s="15"/>
      <c r="U33" s="15"/>
      <c r="V33" s="15"/>
      <c r="W33" s="17" t="str">
        <f t="shared" si="10"/>
        <v/>
      </c>
      <c r="X33" s="15" t="s">
        <v>74</v>
      </c>
    </row>
    <row r="34" spans="1:24" ht="18" customHeight="1" x14ac:dyDescent="0.35">
      <c r="A34" s="27" t="s">
        <v>28</v>
      </c>
      <c r="B34" s="28" t="s">
        <v>7</v>
      </c>
      <c r="C34" s="29" t="s">
        <v>23</v>
      </c>
      <c r="D34" s="16">
        <v>45408</v>
      </c>
      <c r="E34" s="24">
        <v>0.5</v>
      </c>
      <c r="F34" s="23">
        <f t="shared" si="11"/>
        <v>1</v>
      </c>
      <c r="G34" s="18">
        <v>45453</v>
      </c>
      <c r="H34" s="16">
        <f t="shared" si="12"/>
        <v>45453</v>
      </c>
      <c r="I34" s="52">
        <f>MONTH(H34)</f>
        <v>6</v>
      </c>
      <c r="J34">
        <f>YEAR(H34)</f>
        <v>2024</v>
      </c>
      <c r="K34" s="19">
        <v>45481</v>
      </c>
      <c r="L34" s="17">
        <f t="shared" si="13"/>
        <v>45</v>
      </c>
      <c r="M34" s="21">
        <f t="shared" si="14"/>
        <v>45378</v>
      </c>
      <c r="N34" s="19">
        <v>45386</v>
      </c>
      <c r="O34">
        <v>4</v>
      </c>
      <c r="P34">
        <v>2024</v>
      </c>
      <c r="Q34" s="21">
        <v>45435</v>
      </c>
      <c r="R34" s="15"/>
      <c r="S34" s="15"/>
      <c r="T34" s="15"/>
      <c r="U34" s="15"/>
      <c r="V34" s="15"/>
      <c r="W34" s="17" t="str">
        <f t="shared" si="10"/>
        <v/>
      </c>
      <c r="X34" s="15"/>
    </row>
    <row r="35" spans="1:24" ht="18" customHeight="1" x14ac:dyDescent="0.35">
      <c r="A35" s="27" t="s">
        <v>28</v>
      </c>
      <c r="B35" s="28" t="s">
        <v>17</v>
      </c>
      <c r="C35" s="38" t="s">
        <v>18</v>
      </c>
      <c r="D35" s="16">
        <v>45408</v>
      </c>
      <c r="E35" s="24">
        <v>0.5</v>
      </c>
      <c r="F35" s="23">
        <f t="shared" si="11"/>
        <v>1</v>
      </c>
      <c r="G35" s="16">
        <v>45453</v>
      </c>
      <c r="H35" s="16">
        <f t="shared" si="12"/>
        <v>45453</v>
      </c>
      <c r="I35" s="52"/>
      <c r="J35"/>
      <c r="K35" s="19">
        <v>45488</v>
      </c>
      <c r="L35" s="17">
        <f t="shared" si="13"/>
        <v>45</v>
      </c>
      <c r="M35" s="21">
        <f t="shared" si="14"/>
        <v>45378</v>
      </c>
      <c r="N35" s="19">
        <v>45386</v>
      </c>
      <c r="O35">
        <v>4</v>
      </c>
      <c r="P35">
        <v>2024</v>
      </c>
      <c r="Q35" s="21">
        <v>45386</v>
      </c>
      <c r="R35" s="15"/>
      <c r="S35" s="15"/>
      <c r="T35" s="15"/>
      <c r="U35" s="15"/>
      <c r="V35" s="15"/>
      <c r="W35" s="17" t="str">
        <f t="shared" si="10"/>
        <v/>
      </c>
      <c r="X35" s="15"/>
    </row>
    <row r="36" spans="1:24" ht="18" customHeight="1" x14ac:dyDescent="0.35">
      <c r="A36" s="27" t="s">
        <v>34</v>
      </c>
      <c r="B36" s="32" t="s">
        <v>2</v>
      </c>
      <c r="C36" s="41" t="s">
        <v>127</v>
      </c>
      <c r="D36" s="16">
        <v>45412</v>
      </c>
      <c r="E36" s="24">
        <v>1</v>
      </c>
      <c r="F36" s="23">
        <f t="shared" si="11"/>
        <v>2</v>
      </c>
      <c r="G36" s="16">
        <v>45434</v>
      </c>
      <c r="H36" s="16">
        <f t="shared" si="12"/>
        <v>45434</v>
      </c>
      <c r="I36" s="52">
        <f>MONTH(H36)</f>
        <v>5</v>
      </c>
      <c r="J36">
        <f>YEAR(H36)</f>
        <v>2024</v>
      </c>
      <c r="K36" s="19">
        <v>45460</v>
      </c>
      <c r="L36" s="17">
        <f t="shared" si="13"/>
        <v>22</v>
      </c>
      <c r="M36" s="21">
        <f t="shared" si="14"/>
        <v>45382</v>
      </c>
      <c r="N36" s="19">
        <v>45407</v>
      </c>
      <c r="O36">
        <v>4</v>
      </c>
      <c r="P36">
        <v>2024</v>
      </c>
      <c r="Q36" s="21">
        <v>45407</v>
      </c>
      <c r="R36" s="15"/>
      <c r="S36" s="15"/>
      <c r="T36" s="15"/>
      <c r="U36" s="15"/>
      <c r="V36" s="14">
        <v>45460</v>
      </c>
      <c r="W36" s="17">
        <f t="shared" si="10"/>
        <v>48</v>
      </c>
      <c r="X36" s="15" t="s">
        <v>74</v>
      </c>
    </row>
    <row r="37" spans="1:24" ht="18" customHeight="1" x14ac:dyDescent="0.35">
      <c r="A37" s="27" t="s">
        <v>34</v>
      </c>
      <c r="B37" s="32" t="s">
        <v>2</v>
      </c>
      <c r="C37" s="37" t="s">
        <v>113</v>
      </c>
      <c r="D37" s="16">
        <v>45412</v>
      </c>
      <c r="E37" s="24">
        <v>1</v>
      </c>
      <c r="F37" s="23">
        <f t="shared" si="11"/>
        <v>2</v>
      </c>
      <c r="G37" s="16">
        <v>45434</v>
      </c>
      <c r="H37" s="16">
        <f t="shared" si="12"/>
        <v>45434</v>
      </c>
      <c r="I37" s="52">
        <f>MONTH(H37)</f>
        <v>5</v>
      </c>
      <c r="J37">
        <f>YEAR(H37)</f>
        <v>2024</v>
      </c>
      <c r="K37" s="19">
        <v>45460</v>
      </c>
      <c r="L37" s="17">
        <f t="shared" si="13"/>
        <v>22</v>
      </c>
      <c r="M37" s="21">
        <f t="shared" si="14"/>
        <v>45382</v>
      </c>
      <c r="N37" s="19">
        <v>45407</v>
      </c>
      <c r="O37">
        <v>4</v>
      </c>
      <c r="P37">
        <v>2024</v>
      </c>
      <c r="Q37" s="21">
        <v>45407</v>
      </c>
      <c r="R37" s="15"/>
      <c r="S37" s="15"/>
      <c r="T37" s="15"/>
      <c r="U37" s="15"/>
      <c r="V37" s="14">
        <v>45460</v>
      </c>
      <c r="W37" s="17">
        <f t="shared" si="10"/>
        <v>48</v>
      </c>
      <c r="X37" s="15" t="s">
        <v>74</v>
      </c>
    </row>
    <row r="38" spans="1:24" ht="18" customHeight="1" x14ac:dyDescent="0.35">
      <c r="A38" s="27" t="s">
        <v>34</v>
      </c>
      <c r="B38" s="32" t="s">
        <v>2</v>
      </c>
      <c r="C38" s="41" t="s">
        <v>129</v>
      </c>
      <c r="D38" s="16">
        <v>45412</v>
      </c>
      <c r="E38" s="24"/>
      <c r="F38" s="23"/>
      <c r="G38" s="16">
        <v>45434</v>
      </c>
      <c r="H38" s="16">
        <f t="shared" si="12"/>
        <v>45434</v>
      </c>
      <c r="I38" s="52"/>
      <c r="J38"/>
      <c r="K38" s="19">
        <v>45460</v>
      </c>
      <c r="L38" s="17">
        <f t="shared" si="13"/>
        <v>22</v>
      </c>
      <c r="M38" s="21">
        <f t="shared" si="14"/>
        <v>45382</v>
      </c>
      <c r="N38" s="19"/>
      <c r="O38"/>
      <c r="P38"/>
      <c r="Q38" s="21"/>
      <c r="R38" s="15"/>
      <c r="S38" s="15"/>
      <c r="T38" s="15"/>
      <c r="U38" s="15"/>
      <c r="V38" s="14">
        <v>45460</v>
      </c>
      <c r="W38" s="70">
        <f t="shared" si="10"/>
        <v>48</v>
      </c>
      <c r="X38" s="15" t="s">
        <v>74</v>
      </c>
    </row>
    <row r="39" spans="1:24" ht="18" customHeight="1" x14ac:dyDescent="0.35">
      <c r="A39" s="27" t="s">
        <v>34</v>
      </c>
      <c r="B39" s="32" t="s">
        <v>2</v>
      </c>
      <c r="C39" s="37" t="s">
        <v>6</v>
      </c>
      <c r="D39" s="16">
        <v>45412</v>
      </c>
      <c r="E39" s="24">
        <v>1</v>
      </c>
      <c r="F39" s="23">
        <f>E39*2</f>
        <v>2</v>
      </c>
      <c r="G39" s="57">
        <v>45434</v>
      </c>
      <c r="H39" s="16">
        <f t="shared" si="12"/>
        <v>45434</v>
      </c>
      <c r="I39" s="52">
        <f>MONTH(H39)</f>
        <v>5</v>
      </c>
      <c r="J39">
        <f>YEAR(H39)</f>
        <v>2024</v>
      </c>
      <c r="K39" s="19">
        <v>45460</v>
      </c>
      <c r="L39" s="17">
        <f t="shared" si="13"/>
        <v>22</v>
      </c>
      <c r="M39" s="21">
        <f t="shared" si="14"/>
        <v>45382</v>
      </c>
      <c r="N39" s="19">
        <v>45407</v>
      </c>
      <c r="O39">
        <v>4</v>
      </c>
      <c r="P39">
        <v>2024</v>
      </c>
      <c r="Q39" s="21">
        <v>45407</v>
      </c>
      <c r="R39" s="15"/>
      <c r="S39" s="15"/>
      <c r="T39" s="15"/>
      <c r="U39" s="15"/>
      <c r="V39" s="15"/>
      <c r="W39" s="17" t="str">
        <f t="shared" si="10"/>
        <v/>
      </c>
      <c r="X39" s="15"/>
    </row>
    <row r="40" spans="1:24" ht="18" customHeight="1" x14ac:dyDescent="0.35">
      <c r="A40" s="27" t="s">
        <v>28</v>
      </c>
      <c r="B40" s="32" t="s">
        <v>2</v>
      </c>
      <c r="C40" s="37" t="s">
        <v>127</v>
      </c>
      <c r="D40" s="18">
        <v>45413</v>
      </c>
      <c r="E40" s="24">
        <v>1</v>
      </c>
      <c r="F40" s="23">
        <f>E40*2</f>
        <v>2</v>
      </c>
      <c r="G40" s="18">
        <v>45453</v>
      </c>
      <c r="H40" s="16">
        <f t="shared" si="12"/>
        <v>45453</v>
      </c>
      <c r="I40" s="52">
        <f>MONTH(H40)</f>
        <v>6</v>
      </c>
      <c r="J40">
        <f>YEAR(H40)</f>
        <v>2024</v>
      </c>
      <c r="K40" s="19">
        <v>45467</v>
      </c>
      <c r="L40" s="17">
        <f t="shared" si="13"/>
        <v>40</v>
      </c>
      <c r="M40" s="21">
        <f t="shared" si="14"/>
        <v>45383</v>
      </c>
      <c r="N40" s="19">
        <v>45386</v>
      </c>
      <c r="O40">
        <v>4</v>
      </c>
      <c r="P40">
        <v>2024</v>
      </c>
      <c r="Q40" s="21">
        <v>45386</v>
      </c>
      <c r="R40" s="15"/>
      <c r="S40" s="15"/>
      <c r="T40" s="15"/>
      <c r="U40" s="15"/>
      <c r="V40" s="15"/>
      <c r="W40" s="17" t="str">
        <f t="shared" si="10"/>
        <v/>
      </c>
      <c r="X40" s="15"/>
    </row>
    <row r="41" spans="1:24" ht="18" customHeight="1" x14ac:dyDescent="0.35">
      <c r="A41" s="27" t="s">
        <v>28</v>
      </c>
      <c r="B41" s="32" t="s">
        <v>2</v>
      </c>
      <c r="C41" s="37" t="s">
        <v>113</v>
      </c>
      <c r="D41" s="18">
        <v>45413</v>
      </c>
      <c r="E41" s="24">
        <v>1</v>
      </c>
      <c r="F41" s="23">
        <f>E41*2</f>
        <v>2</v>
      </c>
      <c r="G41" s="18">
        <v>45453</v>
      </c>
      <c r="H41" s="16">
        <f t="shared" si="12"/>
        <v>45453</v>
      </c>
      <c r="I41" s="52">
        <f>MONTH(H41)</f>
        <v>6</v>
      </c>
      <c r="J41">
        <f>YEAR(H41)</f>
        <v>2024</v>
      </c>
      <c r="K41" s="19">
        <v>45467</v>
      </c>
      <c r="L41" s="17">
        <f t="shared" si="13"/>
        <v>40</v>
      </c>
      <c r="M41" s="21">
        <f t="shared" si="14"/>
        <v>45383</v>
      </c>
      <c r="N41" s="19">
        <v>45386</v>
      </c>
      <c r="O41">
        <v>4</v>
      </c>
      <c r="P41">
        <v>2024</v>
      </c>
      <c r="Q41" s="21">
        <v>45386</v>
      </c>
      <c r="R41" s="15"/>
      <c r="S41" s="15"/>
      <c r="T41" s="15"/>
      <c r="U41" s="15"/>
      <c r="V41" s="15"/>
      <c r="W41" s="17" t="str">
        <f t="shared" si="10"/>
        <v/>
      </c>
      <c r="X41" s="15"/>
    </row>
    <row r="42" spans="1:24" ht="18" customHeight="1" x14ac:dyDescent="0.35">
      <c r="A42" s="27" t="s">
        <v>28</v>
      </c>
      <c r="B42" s="28" t="s">
        <v>2</v>
      </c>
      <c r="C42" s="38" t="s">
        <v>129</v>
      </c>
      <c r="D42" s="18">
        <v>45413</v>
      </c>
      <c r="E42" s="24"/>
      <c r="F42" s="76"/>
      <c r="G42" s="18">
        <v>45453</v>
      </c>
      <c r="H42" s="57">
        <f t="shared" si="12"/>
        <v>45453</v>
      </c>
      <c r="I42" s="58"/>
      <c r="J42" s="15"/>
      <c r="K42" s="21">
        <v>45467</v>
      </c>
      <c r="L42" s="74">
        <f t="shared" si="13"/>
        <v>40</v>
      </c>
      <c r="M42" s="21"/>
      <c r="N42" s="21"/>
      <c r="O42" s="26"/>
      <c r="P42" s="15"/>
      <c r="Q42" s="19"/>
      <c r="W42" s="70"/>
    </row>
    <row r="43" spans="1:24" ht="18" customHeight="1" x14ac:dyDescent="0.35">
      <c r="A43" s="27" t="s">
        <v>28</v>
      </c>
      <c r="B43" s="32" t="s">
        <v>2</v>
      </c>
      <c r="C43" s="37" t="s">
        <v>6</v>
      </c>
      <c r="D43" s="18">
        <v>45413</v>
      </c>
      <c r="E43" s="24">
        <v>1</v>
      </c>
      <c r="F43" s="23">
        <f t="shared" ref="F43:F51" si="15">E43*2</f>
        <v>2</v>
      </c>
      <c r="G43" s="18">
        <v>45453</v>
      </c>
      <c r="H43" s="16">
        <f t="shared" si="12"/>
        <v>45453</v>
      </c>
      <c r="I43" s="52">
        <f t="shared" ref="I43:I51" si="16">MONTH(H43)</f>
        <v>6</v>
      </c>
      <c r="J43">
        <f t="shared" ref="J43:J51" si="17">YEAR(H43)</f>
        <v>2024</v>
      </c>
      <c r="K43" s="19">
        <v>45467</v>
      </c>
      <c r="L43" s="17">
        <f t="shared" si="13"/>
        <v>40</v>
      </c>
      <c r="M43" s="21">
        <f>D43-30</f>
        <v>45383</v>
      </c>
      <c r="N43" s="19">
        <v>45386</v>
      </c>
      <c r="O43">
        <v>4</v>
      </c>
      <c r="P43">
        <v>2024</v>
      </c>
      <c r="Q43" s="21">
        <v>45386</v>
      </c>
      <c r="R43" s="15"/>
      <c r="S43" s="15"/>
      <c r="T43" s="15"/>
      <c r="U43" s="15"/>
      <c r="V43" s="15"/>
      <c r="W43" s="17" t="str">
        <f t="shared" ref="W43:W53" si="18">IF(V43="","",V43-D43)</f>
        <v/>
      </c>
      <c r="X43" s="15"/>
    </row>
    <row r="44" spans="1:24" ht="18" customHeight="1" x14ac:dyDescent="0.35">
      <c r="A44" s="27" t="s">
        <v>35</v>
      </c>
      <c r="B44" s="28" t="s">
        <v>7</v>
      </c>
      <c r="C44" s="29" t="s">
        <v>23</v>
      </c>
      <c r="D44" s="16">
        <v>45422</v>
      </c>
      <c r="E44" s="24">
        <v>0.5</v>
      </c>
      <c r="F44" s="76">
        <f t="shared" si="15"/>
        <v>1</v>
      </c>
      <c r="G44" s="16">
        <v>45453</v>
      </c>
      <c r="H44" s="57">
        <f t="shared" si="12"/>
        <v>45453</v>
      </c>
      <c r="I44" s="58">
        <f t="shared" si="16"/>
        <v>6</v>
      </c>
      <c r="J44" s="15">
        <f t="shared" si="17"/>
        <v>2024</v>
      </c>
      <c r="K44" s="14">
        <v>45474</v>
      </c>
      <c r="L44" s="74">
        <f t="shared" si="13"/>
        <v>31</v>
      </c>
      <c r="M44" s="21">
        <f>D44-30</f>
        <v>45392</v>
      </c>
      <c r="N44" s="21">
        <v>45408</v>
      </c>
      <c r="O44" s="26">
        <v>4</v>
      </c>
      <c r="P44" s="15">
        <v>2024</v>
      </c>
      <c r="Q44" s="19">
        <v>45408</v>
      </c>
      <c r="W44" s="70" t="str">
        <f t="shared" si="18"/>
        <v/>
      </c>
    </row>
    <row r="45" spans="1:24" ht="18" customHeight="1" x14ac:dyDescent="0.35">
      <c r="A45" s="27" t="s">
        <v>22</v>
      </c>
      <c r="B45" s="28" t="s">
        <v>7</v>
      </c>
      <c r="C45" s="29" t="s">
        <v>23</v>
      </c>
      <c r="D45" s="18">
        <v>45427</v>
      </c>
      <c r="E45" s="24">
        <v>0.5</v>
      </c>
      <c r="F45" s="23">
        <f t="shared" si="15"/>
        <v>1</v>
      </c>
      <c r="G45" s="16">
        <v>45449</v>
      </c>
      <c r="H45" s="16">
        <f t="shared" si="12"/>
        <v>45449</v>
      </c>
      <c r="I45" s="52">
        <f t="shared" si="16"/>
        <v>6</v>
      </c>
      <c r="J45">
        <f t="shared" si="17"/>
        <v>2024</v>
      </c>
      <c r="K45" s="72"/>
      <c r="L45" s="17">
        <f t="shared" si="13"/>
        <v>22</v>
      </c>
      <c r="M45" s="21">
        <v>45397</v>
      </c>
      <c r="N45" s="19">
        <v>45397</v>
      </c>
      <c r="O45">
        <v>4</v>
      </c>
      <c r="P45">
        <v>2024</v>
      </c>
      <c r="Q45" s="21">
        <v>45397</v>
      </c>
      <c r="R45" s="15"/>
      <c r="S45" s="15"/>
      <c r="T45" s="15"/>
      <c r="U45" s="15"/>
      <c r="V45" s="57">
        <v>45449</v>
      </c>
      <c r="W45" s="17">
        <f t="shared" si="18"/>
        <v>22</v>
      </c>
      <c r="X45" s="15" t="s">
        <v>74</v>
      </c>
    </row>
    <row r="46" spans="1:24" ht="18" customHeight="1" x14ac:dyDescent="0.35">
      <c r="A46" s="27" t="s">
        <v>27</v>
      </c>
      <c r="B46" s="32" t="s">
        <v>7</v>
      </c>
      <c r="C46" s="37" t="s">
        <v>23</v>
      </c>
      <c r="D46" s="16">
        <v>45427</v>
      </c>
      <c r="E46" s="24">
        <v>0.5</v>
      </c>
      <c r="F46" s="23">
        <f t="shared" si="15"/>
        <v>1</v>
      </c>
      <c r="G46" s="16">
        <v>45449</v>
      </c>
      <c r="H46" s="16">
        <f t="shared" si="12"/>
        <v>45449</v>
      </c>
      <c r="I46" s="52">
        <f t="shared" si="16"/>
        <v>6</v>
      </c>
      <c r="J46">
        <f t="shared" si="17"/>
        <v>2024</v>
      </c>
      <c r="K46"/>
      <c r="L46" s="17">
        <f t="shared" si="13"/>
        <v>22</v>
      </c>
      <c r="M46" s="21">
        <v>45397</v>
      </c>
      <c r="N46" s="19">
        <v>45397</v>
      </c>
      <c r="O46">
        <v>4</v>
      </c>
      <c r="P46">
        <v>2024</v>
      </c>
      <c r="Q46" s="21">
        <v>45397</v>
      </c>
      <c r="R46" s="15"/>
      <c r="S46" s="15"/>
      <c r="T46" s="15"/>
      <c r="U46" s="15"/>
      <c r="V46" s="57">
        <v>45449</v>
      </c>
      <c r="W46" s="17">
        <f t="shared" si="18"/>
        <v>22</v>
      </c>
      <c r="X46" s="15" t="s">
        <v>74</v>
      </c>
    </row>
    <row r="47" spans="1:24" ht="18" customHeight="1" x14ac:dyDescent="0.35">
      <c r="A47" s="27" t="s">
        <v>28</v>
      </c>
      <c r="B47" s="28" t="s">
        <v>15</v>
      </c>
      <c r="C47" s="34" t="s">
        <v>16</v>
      </c>
      <c r="D47" s="16">
        <v>45428</v>
      </c>
      <c r="E47" s="24">
        <v>1</v>
      </c>
      <c r="F47" s="23">
        <f t="shared" si="15"/>
        <v>2</v>
      </c>
      <c r="G47" s="18">
        <v>45453</v>
      </c>
      <c r="H47" s="16">
        <f t="shared" si="12"/>
        <v>45453</v>
      </c>
      <c r="I47" s="52">
        <f t="shared" si="16"/>
        <v>6</v>
      </c>
      <c r="J47">
        <f t="shared" si="17"/>
        <v>2024</v>
      </c>
      <c r="K47" s="19">
        <v>45481</v>
      </c>
      <c r="L47" s="17">
        <f t="shared" si="13"/>
        <v>25</v>
      </c>
      <c r="M47" s="21">
        <f t="shared" ref="M47:M56" si="19">D47-30</f>
        <v>45398</v>
      </c>
      <c r="N47" s="21">
        <v>45398</v>
      </c>
      <c r="O47">
        <v>4</v>
      </c>
      <c r="P47">
        <v>2024</v>
      </c>
      <c r="Q47" s="21"/>
      <c r="R47" s="15"/>
      <c r="S47" s="15"/>
      <c r="T47" s="15"/>
      <c r="U47" s="15"/>
      <c r="V47" s="15"/>
      <c r="W47" s="17" t="str">
        <f t="shared" si="18"/>
        <v/>
      </c>
      <c r="X47" s="15"/>
    </row>
    <row r="48" spans="1:24" ht="18" customHeight="1" x14ac:dyDescent="0.35">
      <c r="A48" s="27" t="s">
        <v>27</v>
      </c>
      <c r="B48" s="28" t="s">
        <v>15</v>
      </c>
      <c r="C48" s="34" t="s">
        <v>16</v>
      </c>
      <c r="D48" s="18">
        <v>45428</v>
      </c>
      <c r="E48" s="24">
        <v>1</v>
      </c>
      <c r="F48" s="23">
        <f t="shared" si="15"/>
        <v>2</v>
      </c>
      <c r="G48" s="18"/>
      <c r="H48" s="16">
        <f t="shared" si="12"/>
        <v>45428</v>
      </c>
      <c r="I48" s="52">
        <f t="shared" si="16"/>
        <v>5</v>
      </c>
      <c r="J48">
        <f t="shared" si="17"/>
        <v>2024</v>
      </c>
      <c r="K48" s="19">
        <v>45537</v>
      </c>
      <c r="L48" s="17" t="str">
        <f t="shared" si="13"/>
        <v/>
      </c>
      <c r="M48" s="21">
        <f t="shared" si="19"/>
        <v>45398</v>
      </c>
      <c r="N48" s="19">
        <v>45397</v>
      </c>
      <c r="O48">
        <v>4</v>
      </c>
      <c r="P48">
        <v>2024</v>
      </c>
      <c r="Q48" s="21">
        <v>45397</v>
      </c>
      <c r="R48" s="15"/>
      <c r="S48" s="15"/>
      <c r="T48" s="15"/>
      <c r="U48" s="15"/>
      <c r="V48" s="15"/>
      <c r="W48" s="17" t="str">
        <f t="shared" si="18"/>
        <v/>
      </c>
      <c r="X48" s="15"/>
    </row>
    <row r="49" spans="1:24" ht="18" customHeight="1" x14ac:dyDescent="0.35">
      <c r="A49" s="27" t="s">
        <v>35</v>
      </c>
      <c r="B49" s="31" t="s">
        <v>11</v>
      </c>
      <c r="C49" s="38" t="s">
        <v>12</v>
      </c>
      <c r="D49" s="16">
        <v>45432</v>
      </c>
      <c r="E49" s="24">
        <v>0.5</v>
      </c>
      <c r="F49" s="23">
        <f t="shared" si="15"/>
        <v>1</v>
      </c>
      <c r="G49" s="16">
        <v>45453</v>
      </c>
      <c r="H49" s="16">
        <f t="shared" si="12"/>
        <v>45453</v>
      </c>
      <c r="I49" s="52">
        <f t="shared" si="16"/>
        <v>6</v>
      </c>
      <c r="J49">
        <f t="shared" si="17"/>
        <v>2024</v>
      </c>
      <c r="K49" s="71">
        <v>45474</v>
      </c>
      <c r="L49" s="17">
        <f t="shared" si="13"/>
        <v>21</v>
      </c>
      <c r="M49" s="21">
        <f t="shared" si="19"/>
        <v>45402</v>
      </c>
      <c r="N49" s="19">
        <v>45408</v>
      </c>
      <c r="O49">
        <v>4</v>
      </c>
      <c r="P49">
        <v>2024</v>
      </c>
      <c r="Q49" s="21">
        <v>45408</v>
      </c>
      <c r="R49" s="15"/>
      <c r="S49" s="15"/>
      <c r="T49" s="15"/>
      <c r="U49" s="15"/>
      <c r="V49" s="15"/>
      <c r="W49" s="17" t="str">
        <f t="shared" si="18"/>
        <v/>
      </c>
      <c r="X49" s="15"/>
    </row>
    <row r="50" spans="1:24" ht="18" customHeight="1" x14ac:dyDescent="0.35">
      <c r="A50" s="27" t="s">
        <v>35</v>
      </c>
      <c r="B50" s="32" t="s">
        <v>2</v>
      </c>
      <c r="C50" s="41" t="s">
        <v>3</v>
      </c>
      <c r="D50" s="16">
        <v>45432</v>
      </c>
      <c r="E50" s="23">
        <v>0.5</v>
      </c>
      <c r="F50" s="23">
        <f t="shared" si="15"/>
        <v>1</v>
      </c>
      <c r="G50" s="16">
        <v>45453</v>
      </c>
      <c r="H50" s="16">
        <f t="shared" si="12"/>
        <v>45453</v>
      </c>
      <c r="I50" s="52">
        <f t="shared" si="16"/>
        <v>6</v>
      </c>
      <c r="J50">
        <f t="shared" si="17"/>
        <v>2024</v>
      </c>
      <c r="K50" s="71">
        <v>45481</v>
      </c>
      <c r="L50" s="17">
        <f t="shared" si="13"/>
        <v>21</v>
      </c>
      <c r="M50" s="21">
        <f t="shared" si="19"/>
        <v>45402</v>
      </c>
      <c r="N50" s="19">
        <v>45408</v>
      </c>
      <c r="O50">
        <v>4</v>
      </c>
      <c r="P50">
        <v>2024</v>
      </c>
      <c r="Q50" s="21">
        <v>45408</v>
      </c>
      <c r="R50" s="15"/>
      <c r="S50" s="15"/>
      <c r="T50" s="15"/>
      <c r="U50" s="15"/>
      <c r="V50" s="15"/>
      <c r="W50" s="17" t="str">
        <f t="shared" si="18"/>
        <v/>
      </c>
      <c r="X50" s="15"/>
    </row>
    <row r="51" spans="1:24" ht="18" customHeight="1" x14ac:dyDescent="0.35">
      <c r="A51" s="27" t="s">
        <v>35</v>
      </c>
      <c r="B51" s="32" t="s">
        <v>2</v>
      </c>
      <c r="C51" s="41" t="s">
        <v>29</v>
      </c>
      <c r="D51" s="16">
        <v>45432</v>
      </c>
      <c r="E51" s="24">
        <v>1</v>
      </c>
      <c r="F51" s="23">
        <f t="shared" si="15"/>
        <v>2</v>
      </c>
      <c r="G51" s="16">
        <v>45453</v>
      </c>
      <c r="H51" s="16">
        <f t="shared" si="12"/>
        <v>45453</v>
      </c>
      <c r="I51" s="52">
        <f t="shared" si="16"/>
        <v>6</v>
      </c>
      <c r="J51">
        <f t="shared" si="17"/>
        <v>2024</v>
      </c>
      <c r="K51"/>
      <c r="L51" s="17">
        <f t="shared" si="13"/>
        <v>21</v>
      </c>
      <c r="M51" s="21">
        <f t="shared" si="19"/>
        <v>45402</v>
      </c>
      <c r="N51" s="19">
        <v>45408</v>
      </c>
      <c r="O51">
        <v>4</v>
      </c>
      <c r="P51">
        <v>2024</v>
      </c>
      <c r="Q51" s="21">
        <v>45408</v>
      </c>
      <c r="R51" s="15"/>
      <c r="S51" s="15"/>
      <c r="T51" s="15"/>
      <c r="U51" s="15"/>
      <c r="V51" s="15"/>
      <c r="W51" s="17" t="str">
        <f t="shared" si="18"/>
        <v/>
      </c>
      <c r="X51" s="15"/>
    </row>
    <row r="52" spans="1:24" ht="18" customHeight="1" x14ac:dyDescent="0.35">
      <c r="A52" s="27" t="s">
        <v>35</v>
      </c>
      <c r="B52" s="32" t="s">
        <v>2</v>
      </c>
      <c r="C52" s="41" t="s">
        <v>121</v>
      </c>
      <c r="D52" s="16">
        <v>45432</v>
      </c>
      <c r="E52" s="24"/>
      <c r="F52" s="23"/>
      <c r="G52" s="16">
        <v>45453</v>
      </c>
      <c r="H52" s="16">
        <f t="shared" si="12"/>
        <v>45453</v>
      </c>
      <c r="I52" s="52"/>
      <c r="J52"/>
      <c r="K52"/>
      <c r="L52" s="17">
        <f t="shared" si="13"/>
        <v>21</v>
      </c>
      <c r="M52" s="21">
        <f t="shared" si="19"/>
        <v>45402</v>
      </c>
      <c r="N52" s="19"/>
      <c r="O52"/>
      <c r="P52"/>
      <c r="Q52" s="21"/>
      <c r="R52" s="15"/>
      <c r="S52" s="15"/>
      <c r="T52" s="15"/>
      <c r="U52" s="15"/>
      <c r="V52" s="15"/>
      <c r="W52" s="17" t="str">
        <f t="shared" si="18"/>
        <v/>
      </c>
      <c r="X52" s="15"/>
    </row>
    <row r="53" spans="1:24" ht="18" customHeight="1" x14ac:dyDescent="0.35">
      <c r="A53" s="27" t="s">
        <v>35</v>
      </c>
      <c r="B53" s="32" t="s">
        <v>17</v>
      </c>
      <c r="C53" s="41" t="s">
        <v>18</v>
      </c>
      <c r="D53" s="16">
        <v>45432</v>
      </c>
      <c r="E53" s="24"/>
      <c r="F53" s="23"/>
      <c r="G53" s="16">
        <v>45453</v>
      </c>
      <c r="H53" s="16">
        <f t="shared" si="12"/>
        <v>45453</v>
      </c>
      <c r="I53" s="52"/>
      <c r="J53"/>
      <c r="K53"/>
      <c r="L53" s="17">
        <f t="shared" si="13"/>
        <v>21</v>
      </c>
      <c r="M53" s="21">
        <f t="shared" si="19"/>
        <v>45402</v>
      </c>
      <c r="N53" s="19"/>
      <c r="O53"/>
      <c r="P53"/>
      <c r="Q53" s="21"/>
      <c r="R53" s="15"/>
      <c r="S53" s="15"/>
      <c r="T53" s="15"/>
      <c r="U53" s="15"/>
      <c r="V53" s="15"/>
      <c r="W53" s="17" t="str">
        <f t="shared" si="18"/>
        <v/>
      </c>
      <c r="X53" s="15"/>
    </row>
    <row r="54" spans="1:24" ht="18" customHeight="1" x14ac:dyDescent="0.35">
      <c r="A54" s="27" t="s">
        <v>35</v>
      </c>
      <c r="B54" s="32" t="s">
        <v>2</v>
      </c>
      <c r="C54" s="41" t="s">
        <v>113</v>
      </c>
      <c r="D54" s="16">
        <v>45432</v>
      </c>
      <c r="E54" s="16">
        <v>45453</v>
      </c>
      <c r="F54" s="26"/>
      <c r="G54" s="17"/>
      <c r="H54" s="20">
        <v>45402</v>
      </c>
      <c r="I54" s="19">
        <v>45408</v>
      </c>
      <c r="J54"/>
      <c r="K54"/>
      <c r="L54" s="26"/>
      <c r="M54" s="21">
        <f t="shared" si="19"/>
        <v>45402</v>
      </c>
      <c r="O54" s="70" t="s">
        <v>130</v>
      </c>
      <c r="P54"/>
      <c r="Q54" s="15"/>
      <c r="R54" s="15"/>
      <c r="S54" s="15"/>
      <c r="T54" s="15"/>
      <c r="U54" s="15"/>
      <c r="V54" s="15"/>
      <c r="W54" s="26"/>
      <c r="X54" s="15"/>
    </row>
    <row r="55" spans="1:24" ht="18" customHeight="1" x14ac:dyDescent="0.35">
      <c r="A55" s="27" t="s">
        <v>35</v>
      </c>
      <c r="B55" s="32" t="s">
        <v>2</v>
      </c>
      <c r="C55" s="41" t="s">
        <v>6</v>
      </c>
      <c r="D55" s="16">
        <v>45432</v>
      </c>
      <c r="E55" s="16">
        <v>45453</v>
      </c>
      <c r="F55" s="26"/>
      <c r="G55" s="17"/>
      <c r="H55" s="20">
        <v>45402</v>
      </c>
      <c r="I55" s="19"/>
      <c r="J55"/>
      <c r="K55"/>
      <c r="L55" s="26"/>
      <c r="M55" s="21">
        <f t="shared" si="19"/>
        <v>45402</v>
      </c>
      <c r="O55" s="70" t="s">
        <v>130</v>
      </c>
      <c r="P55"/>
      <c r="Q55" s="15"/>
      <c r="R55" s="15"/>
      <c r="S55" s="15"/>
      <c r="T55" s="15"/>
      <c r="U55" s="15"/>
      <c r="V55" s="15"/>
      <c r="W55" s="26"/>
      <c r="X55" s="15"/>
    </row>
    <row r="56" spans="1:24" ht="18" customHeight="1" x14ac:dyDescent="0.35">
      <c r="A56" s="27" t="s">
        <v>66</v>
      </c>
      <c r="B56" s="28" t="s">
        <v>61</v>
      </c>
      <c r="C56" s="38" t="s">
        <v>72</v>
      </c>
      <c r="D56" s="16">
        <v>45434</v>
      </c>
      <c r="E56" s="16"/>
      <c r="F56" s="23">
        <f>E56*2</f>
        <v>0</v>
      </c>
      <c r="G56" s="16"/>
      <c r="H56" s="16">
        <f t="shared" ref="H56:H90" si="20">IF(ISBLANK(G56),D56,G56)</f>
        <v>45434</v>
      </c>
      <c r="I56" s="52">
        <f>MONTH(H56)</f>
        <v>5</v>
      </c>
      <c r="J56">
        <f>YEAR(H56)</f>
        <v>2024</v>
      </c>
      <c r="K56"/>
      <c r="L56" s="17" t="str">
        <f t="shared" ref="L56:L88" si="21">IF(G56="","",G56-D56)</f>
        <v/>
      </c>
      <c r="M56" s="21">
        <f t="shared" si="19"/>
        <v>45404</v>
      </c>
      <c r="N56" s="19">
        <v>45404</v>
      </c>
      <c r="O56">
        <v>4</v>
      </c>
      <c r="P56">
        <v>2024</v>
      </c>
      <c r="Q56" s="21"/>
      <c r="R56" s="15"/>
      <c r="S56" s="15"/>
      <c r="T56" s="26"/>
      <c r="U56" s="26"/>
      <c r="V56" s="26"/>
      <c r="W56" s="17" t="str">
        <f>IF(V56="","",V56-D56)</f>
        <v/>
      </c>
      <c r="X56" s="15"/>
    </row>
    <row r="57" spans="1:24" ht="18" customHeight="1" x14ac:dyDescent="0.35">
      <c r="A57" s="27" t="s">
        <v>22</v>
      </c>
      <c r="B57" s="32" t="s">
        <v>2</v>
      </c>
      <c r="C57" s="33" t="s">
        <v>5</v>
      </c>
      <c r="D57" s="16">
        <v>45442</v>
      </c>
      <c r="E57" s="23">
        <v>1</v>
      </c>
      <c r="F57" s="23">
        <f>E57*2</f>
        <v>2</v>
      </c>
      <c r="G57" s="16"/>
      <c r="H57" s="16">
        <f t="shared" si="20"/>
        <v>45442</v>
      </c>
      <c r="I57" s="52">
        <f>MONTH(H57)</f>
        <v>5</v>
      </c>
      <c r="J57">
        <f>YEAR(H57)</f>
        <v>2024</v>
      </c>
      <c r="K57" s="19">
        <v>45536</v>
      </c>
      <c r="L57" s="17" t="str">
        <f t="shared" si="21"/>
        <v/>
      </c>
      <c r="M57" s="21">
        <v>45456</v>
      </c>
      <c r="N57" s="19">
        <v>45412</v>
      </c>
      <c r="O57">
        <v>4</v>
      </c>
      <c r="P57">
        <v>2024</v>
      </c>
      <c r="Q57" s="57">
        <v>45412</v>
      </c>
      <c r="R57" s="15"/>
      <c r="S57" s="15"/>
      <c r="T57" s="15"/>
      <c r="U57" s="15"/>
      <c r="V57" s="15"/>
      <c r="W57" s="17" t="str">
        <f>IF(V57="","",V57-D57)</f>
        <v/>
      </c>
      <c r="X57" s="15"/>
    </row>
    <row r="58" spans="1:24" ht="18" customHeight="1" x14ac:dyDescent="0.35">
      <c r="A58" s="27" t="s">
        <v>22</v>
      </c>
      <c r="B58" s="32" t="s">
        <v>2</v>
      </c>
      <c r="C58" s="30" t="s">
        <v>113</v>
      </c>
      <c r="D58" s="16">
        <v>45442</v>
      </c>
      <c r="E58" s="23"/>
      <c r="F58" s="23"/>
      <c r="G58" s="16"/>
      <c r="H58" s="16">
        <f t="shared" si="20"/>
        <v>45442</v>
      </c>
      <c r="I58" s="52"/>
      <c r="J58"/>
      <c r="K58" s="19">
        <v>45536</v>
      </c>
      <c r="L58" s="17" t="str">
        <f t="shared" si="21"/>
        <v/>
      </c>
      <c r="M58" s="21"/>
      <c r="N58" s="19"/>
      <c r="O58"/>
      <c r="P58"/>
      <c r="Q58" s="57"/>
      <c r="R58" s="15"/>
      <c r="S58" s="15"/>
      <c r="T58" s="15"/>
      <c r="U58" s="15"/>
      <c r="V58" s="15"/>
      <c r="W58" s="17"/>
      <c r="X58" s="15"/>
    </row>
    <row r="59" spans="1:24" ht="18" customHeight="1" x14ac:dyDescent="0.35">
      <c r="A59" s="27" t="s">
        <v>22</v>
      </c>
      <c r="B59" s="32" t="s">
        <v>2</v>
      </c>
      <c r="C59" s="33" t="s">
        <v>116</v>
      </c>
      <c r="D59" s="16">
        <v>45442</v>
      </c>
      <c r="E59" s="16">
        <v>45536</v>
      </c>
      <c r="F59" s="23"/>
      <c r="G59" s="16"/>
      <c r="H59" s="16">
        <f t="shared" si="20"/>
        <v>45442</v>
      </c>
      <c r="I59" s="52"/>
      <c r="J59"/>
      <c r="K59" s="19">
        <v>45536</v>
      </c>
      <c r="L59" s="17" t="str">
        <f t="shared" si="21"/>
        <v/>
      </c>
      <c r="M59" s="21"/>
      <c r="N59" s="19"/>
      <c r="O59"/>
      <c r="P59"/>
      <c r="Q59" s="57"/>
      <c r="R59" s="15"/>
      <c r="S59" s="15"/>
      <c r="T59" s="26"/>
      <c r="U59" s="26"/>
      <c r="V59" s="26"/>
      <c r="W59" s="17"/>
      <c r="X59" s="15"/>
    </row>
    <row r="60" spans="1:24" ht="18" customHeight="1" x14ac:dyDescent="0.35">
      <c r="A60" s="27" t="s">
        <v>22</v>
      </c>
      <c r="B60" s="32" t="s">
        <v>2</v>
      </c>
      <c r="C60" s="33" t="s">
        <v>118</v>
      </c>
      <c r="D60" s="16">
        <v>45442</v>
      </c>
      <c r="E60" s="16">
        <v>45536</v>
      </c>
      <c r="F60" s="76"/>
      <c r="G60" s="16"/>
      <c r="H60" s="57">
        <f t="shared" si="20"/>
        <v>45442</v>
      </c>
      <c r="I60" s="58"/>
      <c r="J60" s="15"/>
      <c r="K60" s="21">
        <v>45536</v>
      </c>
      <c r="L60" s="17" t="str">
        <f t="shared" si="21"/>
        <v/>
      </c>
      <c r="M60" s="21"/>
      <c r="N60" s="20"/>
      <c r="O60" s="26"/>
      <c r="P60" s="15"/>
      <c r="Q60" s="53"/>
      <c r="W60" s="70"/>
    </row>
    <row r="61" spans="1:24" ht="18" customHeight="1" x14ac:dyDescent="0.35">
      <c r="A61" s="27" t="s">
        <v>27</v>
      </c>
      <c r="B61" s="32" t="s">
        <v>2</v>
      </c>
      <c r="C61" s="33" t="s">
        <v>5</v>
      </c>
      <c r="D61" s="18">
        <v>45443</v>
      </c>
      <c r="E61" s="18">
        <v>45444</v>
      </c>
      <c r="F61" s="75">
        <v>45445</v>
      </c>
      <c r="G61" s="18"/>
      <c r="H61" s="57">
        <f t="shared" si="20"/>
        <v>45443</v>
      </c>
      <c r="I61" s="58">
        <f>MONTH(H61)</f>
        <v>5</v>
      </c>
      <c r="J61" s="15">
        <f>YEAR(H61)</f>
        <v>2024</v>
      </c>
      <c r="K61" s="21">
        <v>45548</v>
      </c>
      <c r="L61" s="17" t="str">
        <f t="shared" si="21"/>
        <v/>
      </c>
      <c r="M61" s="21">
        <f>D61-30</f>
        <v>45413</v>
      </c>
      <c r="N61" s="20">
        <v>45413</v>
      </c>
      <c r="O61" s="26">
        <v>5</v>
      </c>
      <c r="P61" s="15">
        <v>2024</v>
      </c>
      <c r="Q61" s="19">
        <v>45412</v>
      </c>
      <c r="W61" s="70" t="str">
        <f>IF(V61="","",V61-D61)</f>
        <v/>
      </c>
    </row>
    <row r="62" spans="1:24" ht="18" customHeight="1" x14ac:dyDescent="0.35">
      <c r="A62" s="27" t="s">
        <v>27</v>
      </c>
      <c r="B62" s="32" t="s">
        <v>2</v>
      </c>
      <c r="C62" s="33" t="s">
        <v>113</v>
      </c>
      <c r="D62" s="18">
        <v>45443</v>
      </c>
      <c r="E62" s="18">
        <v>45444</v>
      </c>
      <c r="F62" s="75">
        <v>45445</v>
      </c>
      <c r="G62" s="18"/>
      <c r="H62" s="57">
        <f t="shared" si="20"/>
        <v>45443</v>
      </c>
      <c r="I62" s="58"/>
      <c r="J62" s="15"/>
      <c r="K62" s="21">
        <v>45548</v>
      </c>
      <c r="L62" s="17" t="str">
        <f t="shared" si="21"/>
        <v/>
      </c>
      <c r="M62" s="20"/>
      <c r="N62" s="20"/>
      <c r="O62" s="26"/>
      <c r="P62" s="15"/>
      <c r="Q62" s="19"/>
      <c r="W62" s="70"/>
    </row>
    <row r="63" spans="1:24" ht="18" customHeight="1" x14ac:dyDescent="0.35">
      <c r="A63" s="27" t="s">
        <v>27</v>
      </c>
      <c r="B63" s="32" t="s">
        <v>2</v>
      </c>
      <c r="C63" s="33" t="s">
        <v>119</v>
      </c>
      <c r="D63" s="18">
        <v>45443</v>
      </c>
      <c r="E63" s="23"/>
      <c r="F63" s="23"/>
      <c r="G63" s="18"/>
      <c r="H63" s="16">
        <f t="shared" si="20"/>
        <v>45443</v>
      </c>
      <c r="I63" s="52"/>
      <c r="J63"/>
      <c r="K63" s="19">
        <v>45548</v>
      </c>
      <c r="L63" s="17" t="str">
        <f t="shared" si="21"/>
        <v/>
      </c>
      <c r="M63" s="21"/>
      <c r="N63" s="19"/>
      <c r="O63"/>
      <c r="P63"/>
      <c r="Q63" s="21"/>
      <c r="R63" s="15"/>
      <c r="S63" s="15"/>
      <c r="T63" s="26"/>
      <c r="U63" s="26"/>
      <c r="V63" s="26"/>
      <c r="W63" s="17"/>
      <c r="X63" s="15"/>
    </row>
    <row r="64" spans="1:24" ht="18" customHeight="1" x14ac:dyDescent="0.35">
      <c r="A64" s="27" t="s">
        <v>27</v>
      </c>
      <c r="B64" s="32" t="s">
        <v>2</v>
      </c>
      <c r="C64" s="33" t="s">
        <v>6</v>
      </c>
      <c r="D64" s="18">
        <v>45443</v>
      </c>
      <c r="E64" s="23"/>
      <c r="F64" s="23"/>
      <c r="G64" s="18"/>
      <c r="H64" s="16">
        <f t="shared" si="20"/>
        <v>45443</v>
      </c>
      <c r="I64" s="52"/>
      <c r="J64"/>
      <c r="K64" s="19">
        <v>45548</v>
      </c>
      <c r="L64" s="17" t="str">
        <f t="shared" si="21"/>
        <v/>
      </c>
      <c r="M64" s="21"/>
      <c r="N64" s="19"/>
      <c r="O64"/>
      <c r="P64"/>
      <c r="Q64" s="21"/>
      <c r="R64" s="15"/>
      <c r="S64" s="15"/>
      <c r="T64" s="26"/>
      <c r="U64" s="26"/>
      <c r="V64" s="16"/>
      <c r="W64" s="26"/>
      <c r="X64" s="15"/>
    </row>
    <row r="65" spans="1:24" ht="18" customHeight="1" x14ac:dyDescent="0.35">
      <c r="A65" s="27" t="s">
        <v>22</v>
      </c>
      <c r="B65" s="28" t="s">
        <v>15</v>
      </c>
      <c r="C65" s="34" t="s">
        <v>16</v>
      </c>
      <c r="D65" s="18">
        <v>45455</v>
      </c>
      <c r="E65" s="24">
        <v>1</v>
      </c>
      <c r="F65" s="23">
        <f t="shared" ref="F65:F86" si="22">E65*2</f>
        <v>2</v>
      </c>
      <c r="G65" s="18"/>
      <c r="H65" s="16">
        <f t="shared" si="20"/>
        <v>45455</v>
      </c>
      <c r="I65" s="52">
        <f t="shared" ref="I65:I83" si="23">MONTH(H65)</f>
        <v>6</v>
      </c>
      <c r="J65">
        <f t="shared" ref="J65:J76" si="24">YEAR(H65)</f>
        <v>2024</v>
      </c>
      <c r="K65" s="19">
        <v>45537</v>
      </c>
      <c r="L65" s="17" t="str">
        <f t="shared" si="21"/>
        <v/>
      </c>
      <c r="M65" s="21">
        <f>D65-30</f>
        <v>45425</v>
      </c>
      <c r="N65" s="19">
        <v>45425</v>
      </c>
      <c r="O65">
        <v>5</v>
      </c>
      <c r="P65">
        <v>2024</v>
      </c>
      <c r="Q65" s="21"/>
      <c r="R65" s="15"/>
      <c r="S65" s="15"/>
      <c r="T65" s="26"/>
      <c r="U65" s="15"/>
      <c r="V65" s="26"/>
      <c r="W65" s="17" t="str">
        <f t="shared" ref="W65:W76" si="25">IF(V65="","",V65-D65)</f>
        <v/>
      </c>
      <c r="X65" s="15"/>
    </row>
    <row r="66" spans="1:24" ht="18" customHeight="1" x14ac:dyDescent="0.35">
      <c r="A66" s="27" t="s">
        <v>1</v>
      </c>
      <c r="B66" s="28" t="s">
        <v>7</v>
      </c>
      <c r="C66" s="29" t="s">
        <v>8</v>
      </c>
      <c r="D66" s="18">
        <v>45456</v>
      </c>
      <c r="E66" s="24">
        <v>0.75</v>
      </c>
      <c r="F66" s="23">
        <f t="shared" si="22"/>
        <v>1.5</v>
      </c>
      <c r="G66" s="18"/>
      <c r="H66" s="16">
        <f t="shared" si="20"/>
        <v>45456</v>
      </c>
      <c r="I66" s="52">
        <f t="shared" si="23"/>
        <v>6</v>
      </c>
      <c r="J66">
        <f t="shared" si="24"/>
        <v>2024</v>
      </c>
      <c r="K66" s="19">
        <v>45492</v>
      </c>
      <c r="L66" s="17" t="str">
        <f t="shared" si="21"/>
        <v/>
      </c>
      <c r="M66" s="21">
        <f>D66-30</f>
        <v>45426</v>
      </c>
      <c r="N66" s="19">
        <v>45426</v>
      </c>
      <c r="O66">
        <v>5</v>
      </c>
      <c r="P66">
        <v>2024</v>
      </c>
      <c r="Q66" s="21">
        <v>45426</v>
      </c>
      <c r="R66" s="15"/>
      <c r="S66" s="15"/>
      <c r="T66" s="15"/>
      <c r="U66" s="15"/>
      <c r="V66" s="15"/>
      <c r="W66" s="17" t="str">
        <f t="shared" si="25"/>
        <v/>
      </c>
      <c r="X66" s="15"/>
    </row>
    <row r="67" spans="1:24" ht="18" customHeight="1" x14ac:dyDescent="0.35">
      <c r="A67" s="27" t="s">
        <v>1</v>
      </c>
      <c r="B67" s="28" t="s">
        <v>7</v>
      </c>
      <c r="C67" s="29" t="s">
        <v>9</v>
      </c>
      <c r="D67" s="18">
        <v>45456</v>
      </c>
      <c r="E67" s="24">
        <v>0.75</v>
      </c>
      <c r="F67" s="23">
        <f t="shared" si="22"/>
        <v>1.5</v>
      </c>
      <c r="G67" s="18"/>
      <c r="H67" s="16">
        <f t="shared" si="20"/>
        <v>45456</v>
      </c>
      <c r="I67" s="52">
        <f t="shared" si="23"/>
        <v>6</v>
      </c>
      <c r="J67">
        <f t="shared" si="24"/>
        <v>2024</v>
      </c>
      <c r="K67" s="19">
        <v>45492</v>
      </c>
      <c r="L67" s="17" t="str">
        <f t="shared" si="21"/>
        <v/>
      </c>
      <c r="M67" s="21">
        <f>D67-30</f>
        <v>45426</v>
      </c>
      <c r="N67" s="19">
        <v>45426</v>
      </c>
      <c r="O67">
        <v>5</v>
      </c>
      <c r="P67">
        <v>2024</v>
      </c>
      <c r="Q67" s="21">
        <v>45426</v>
      </c>
      <c r="R67" s="15"/>
      <c r="S67" s="15"/>
      <c r="T67" s="26"/>
      <c r="U67" s="26"/>
      <c r="V67" s="26"/>
      <c r="W67" s="17" t="str">
        <f t="shared" si="25"/>
        <v/>
      </c>
      <c r="X67" s="15"/>
    </row>
    <row r="68" spans="1:24" ht="18" customHeight="1" x14ac:dyDescent="0.35">
      <c r="A68" s="27" t="s">
        <v>1</v>
      </c>
      <c r="B68" s="28" t="s">
        <v>2</v>
      </c>
      <c r="C68" s="29" t="s">
        <v>3</v>
      </c>
      <c r="D68" s="16">
        <v>45456</v>
      </c>
      <c r="E68" s="23">
        <v>0.5</v>
      </c>
      <c r="F68" s="23">
        <f t="shared" si="22"/>
        <v>1</v>
      </c>
      <c r="G68" s="16"/>
      <c r="H68" s="16">
        <f t="shared" si="20"/>
        <v>45456</v>
      </c>
      <c r="I68" s="52">
        <f t="shared" si="23"/>
        <v>6</v>
      </c>
      <c r="J68">
        <f t="shared" si="24"/>
        <v>2024</v>
      </c>
      <c r="K68" s="19">
        <v>45550</v>
      </c>
      <c r="L68" s="17" t="str">
        <f t="shared" si="21"/>
        <v/>
      </c>
      <c r="M68" s="21">
        <v>45456</v>
      </c>
      <c r="N68" s="19">
        <v>45426</v>
      </c>
      <c r="O68">
        <v>5</v>
      </c>
      <c r="P68">
        <v>2024</v>
      </c>
      <c r="Q68" s="21"/>
      <c r="R68" s="15"/>
      <c r="S68" s="15"/>
      <c r="T68" s="26"/>
      <c r="U68" s="26"/>
      <c r="V68" s="26"/>
      <c r="W68" s="17" t="str">
        <f t="shared" si="25"/>
        <v/>
      </c>
      <c r="X68" s="15"/>
    </row>
    <row r="69" spans="1:24" ht="18" customHeight="1" x14ac:dyDescent="0.35">
      <c r="A69" s="27" t="s">
        <v>1</v>
      </c>
      <c r="B69" s="28" t="s">
        <v>2</v>
      </c>
      <c r="C69" s="29" t="s">
        <v>4</v>
      </c>
      <c r="D69" s="16">
        <v>45456</v>
      </c>
      <c r="E69" s="23">
        <v>0.5</v>
      </c>
      <c r="F69" s="23">
        <f t="shared" si="22"/>
        <v>1</v>
      </c>
      <c r="G69" s="16"/>
      <c r="H69" s="16">
        <f t="shared" si="20"/>
        <v>45456</v>
      </c>
      <c r="I69" s="52">
        <f t="shared" si="23"/>
        <v>6</v>
      </c>
      <c r="J69">
        <f t="shared" si="24"/>
        <v>2024</v>
      </c>
      <c r="K69" s="19">
        <v>45550</v>
      </c>
      <c r="L69" s="17" t="str">
        <f t="shared" si="21"/>
        <v/>
      </c>
      <c r="M69" s="21">
        <v>45456</v>
      </c>
      <c r="N69" s="19">
        <v>45426</v>
      </c>
      <c r="O69">
        <v>5</v>
      </c>
      <c r="P69">
        <v>2024</v>
      </c>
      <c r="Q69" s="21"/>
      <c r="R69" s="15"/>
      <c r="S69" s="15"/>
      <c r="T69" s="26"/>
      <c r="U69" s="26"/>
      <c r="V69" s="26"/>
      <c r="W69" s="17" t="str">
        <f t="shared" si="25"/>
        <v/>
      </c>
      <c r="X69" s="15"/>
    </row>
    <row r="70" spans="1:24" ht="18" customHeight="1" x14ac:dyDescent="0.35">
      <c r="A70" s="27" t="s">
        <v>28</v>
      </c>
      <c r="B70" s="31" t="s">
        <v>11</v>
      </c>
      <c r="C70" s="38" t="s">
        <v>12</v>
      </c>
      <c r="D70" s="16">
        <v>45463</v>
      </c>
      <c r="E70" s="24">
        <v>0.5</v>
      </c>
      <c r="F70" s="23">
        <f t="shared" si="22"/>
        <v>1</v>
      </c>
      <c r="G70" s="16"/>
      <c r="H70" s="16">
        <f t="shared" si="20"/>
        <v>45463</v>
      </c>
      <c r="I70" s="52">
        <f t="shared" si="23"/>
        <v>6</v>
      </c>
      <c r="J70">
        <f t="shared" si="24"/>
        <v>2024</v>
      </c>
      <c r="K70" s="19">
        <v>45488</v>
      </c>
      <c r="L70" s="17" t="str">
        <f t="shared" si="21"/>
        <v/>
      </c>
      <c r="M70" s="21">
        <f t="shared" ref="M70:M76" si="26">D70-30</f>
        <v>45433</v>
      </c>
      <c r="N70" s="19">
        <v>45433</v>
      </c>
      <c r="O70">
        <v>5</v>
      </c>
      <c r="P70">
        <v>2024</v>
      </c>
      <c r="Q70" s="21">
        <v>45435</v>
      </c>
      <c r="R70" s="15"/>
      <c r="S70" s="15"/>
      <c r="T70" s="26"/>
      <c r="U70" s="26"/>
      <c r="V70" s="26"/>
      <c r="W70" s="17" t="str">
        <f t="shared" si="25"/>
        <v/>
      </c>
      <c r="X70" s="15"/>
    </row>
    <row r="71" spans="1:24" ht="18" customHeight="1" x14ac:dyDescent="0.35">
      <c r="A71" s="27" t="s">
        <v>27</v>
      </c>
      <c r="B71" s="36" t="s">
        <v>25</v>
      </c>
      <c r="C71" s="37" t="s">
        <v>12</v>
      </c>
      <c r="D71" s="20">
        <v>45471</v>
      </c>
      <c r="E71" s="24">
        <v>0.5</v>
      </c>
      <c r="F71" s="23">
        <f t="shared" si="22"/>
        <v>1</v>
      </c>
      <c r="G71" s="20"/>
      <c r="H71" s="16">
        <f t="shared" si="20"/>
        <v>45471</v>
      </c>
      <c r="I71" s="52">
        <f t="shared" si="23"/>
        <v>6</v>
      </c>
      <c r="J71">
        <f t="shared" si="24"/>
        <v>2024</v>
      </c>
      <c r="K71" s="19">
        <v>45474</v>
      </c>
      <c r="L71" s="17" t="str">
        <f t="shared" si="21"/>
        <v/>
      </c>
      <c r="M71" s="21">
        <f t="shared" si="26"/>
        <v>45441</v>
      </c>
      <c r="N71" s="19">
        <v>45441</v>
      </c>
      <c r="O71">
        <v>5</v>
      </c>
      <c r="P71">
        <v>2024</v>
      </c>
      <c r="Q71" s="21"/>
      <c r="R71" s="15"/>
      <c r="S71" s="15"/>
      <c r="T71" s="15"/>
      <c r="U71" s="15"/>
      <c r="V71" s="15"/>
      <c r="W71" s="17" t="str">
        <f t="shared" si="25"/>
        <v/>
      </c>
      <c r="X71" s="15"/>
    </row>
    <row r="72" spans="1:24" ht="18" customHeight="1" x14ac:dyDescent="0.35">
      <c r="A72" s="27" t="s">
        <v>27</v>
      </c>
      <c r="B72" s="36" t="s">
        <v>25</v>
      </c>
      <c r="C72" s="37" t="s">
        <v>10</v>
      </c>
      <c r="D72" s="16">
        <v>45471</v>
      </c>
      <c r="E72" s="24">
        <v>0.5</v>
      </c>
      <c r="F72" s="23">
        <f t="shared" si="22"/>
        <v>1</v>
      </c>
      <c r="G72" s="20"/>
      <c r="H72" s="16">
        <f t="shared" si="20"/>
        <v>45471</v>
      </c>
      <c r="I72" s="52">
        <f t="shared" si="23"/>
        <v>6</v>
      </c>
      <c r="J72">
        <f t="shared" si="24"/>
        <v>2024</v>
      </c>
      <c r="K72" s="19">
        <v>45474</v>
      </c>
      <c r="L72" s="17" t="str">
        <f t="shared" si="21"/>
        <v/>
      </c>
      <c r="M72" s="21">
        <f t="shared" si="26"/>
        <v>45441</v>
      </c>
      <c r="N72" s="19">
        <v>45441</v>
      </c>
      <c r="O72">
        <v>5</v>
      </c>
      <c r="P72">
        <v>2024</v>
      </c>
      <c r="Q72" s="21"/>
      <c r="R72" s="15"/>
      <c r="S72" s="15"/>
      <c r="T72" s="15"/>
      <c r="U72" s="15"/>
      <c r="V72" s="15"/>
      <c r="W72" s="17" t="str">
        <f t="shared" si="25"/>
        <v/>
      </c>
      <c r="X72" s="15"/>
    </row>
    <row r="73" spans="1:24" ht="18" customHeight="1" x14ac:dyDescent="0.35">
      <c r="A73" s="27" t="s">
        <v>67</v>
      </c>
      <c r="B73" s="28" t="s">
        <v>61</v>
      </c>
      <c r="C73" s="38" t="s">
        <v>71</v>
      </c>
      <c r="D73" s="16">
        <v>45473</v>
      </c>
      <c r="E73" s="16"/>
      <c r="F73" s="23">
        <f t="shared" si="22"/>
        <v>0</v>
      </c>
      <c r="G73" s="16"/>
      <c r="H73" s="16">
        <f t="shared" si="20"/>
        <v>45473</v>
      </c>
      <c r="I73" s="52">
        <f t="shared" si="23"/>
        <v>6</v>
      </c>
      <c r="J73">
        <f t="shared" si="24"/>
        <v>2024</v>
      </c>
      <c r="K73"/>
      <c r="L73" s="17" t="str">
        <f t="shared" si="21"/>
        <v/>
      </c>
      <c r="M73" s="21">
        <f t="shared" si="26"/>
        <v>45443</v>
      </c>
      <c r="N73" s="19">
        <v>45443</v>
      </c>
      <c r="O73">
        <v>5</v>
      </c>
      <c r="P73">
        <v>2024</v>
      </c>
      <c r="Q73" s="21"/>
      <c r="R73" s="15"/>
      <c r="S73" s="15"/>
      <c r="T73" s="15"/>
      <c r="U73" s="15"/>
      <c r="V73" s="15"/>
      <c r="W73" s="17" t="str">
        <f t="shared" si="25"/>
        <v/>
      </c>
      <c r="X73" s="15"/>
    </row>
    <row r="74" spans="1:24" ht="18" customHeight="1" x14ac:dyDescent="0.35">
      <c r="A74" s="27" t="s">
        <v>27</v>
      </c>
      <c r="B74" s="28" t="s">
        <v>17</v>
      </c>
      <c r="C74" s="29" t="s">
        <v>18</v>
      </c>
      <c r="D74" s="18">
        <v>45474</v>
      </c>
      <c r="E74" s="24">
        <v>0.5</v>
      </c>
      <c r="F74" s="23">
        <f t="shared" si="22"/>
        <v>1</v>
      </c>
      <c r="G74" s="20"/>
      <c r="H74" s="16">
        <f t="shared" si="20"/>
        <v>45474</v>
      </c>
      <c r="I74" s="52">
        <f t="shared" si="23"/>
        <v>7</v>
      </c>
      <c r="J74">
        <f t="shared" si="24"/>
        <v>2024</v>
      </c>
      <c r="K74" s="19"/>
      <c r="L74" s="17" t="str">
        <f t="shared" si="21"/>
        <v/>
      </c>
      <c r="M74" s="21">
        <f t="shared" si="26"/>
        <v>45444</v>
      </c>
      <c r="N74" s="19">
        <v>45444</v>
      </c>
      <c r="O74">
        <v>6</v>
      </c>
      <c r="P74">
        <v>2024</v>
      </c>
      <c r="Q74" s="21"/>
      <c r="R74" s="15"/>
      <c r="S74" s="15"/>
      <c r="T74" s="15"/>
      <c r="U74" s="15"/>
      <c r="V74" s="15"/>
      <c r="W74" s="17" t="str">
        <f t="shared" si="25"/>
        <v/>
      </c>
      <c r="X74" s="15"/>
    </row>
    <row r="75" spans="1:24" ht="18" customHeight="1" x14ac:dyDescent="0.35">
      <c r="A75" s="27" t="s">
        <v>22</v>
      </c>
      <c r="B75" s="28" t="s">
        <v>17</v>
      </c>
      <c r="C75" s="29" t="s">
        <v>18</v>
      </c>
      <c r="D75" s="20">
        <v>45474</v>
      </c>
      <c r="E75" s="24">
        <v>0.5</v>
      </c>
      <c r="F75" s="23">
        <f t="shared" si="22"/>
        <v>1</v>
      </c>
      <c r="G75" s="20"/>
      <c r="H75" s="16">
        <f t="shared" si="20"/>
        <v>45474</v>
      </c>
      <c r="I75" s="52">
        <f t="shared" si="23"/>
        <v>7</v>
      </c>
      <c r="J75">
        <f t="shared" si="24"/>
        <v>2024</v>
      </c>
      <c r="K75" s="72"/>
      <c r="L75" s="17" t="str">
        <f t="shared" si="21"/>
        <v/>
      </c>
      <c r="M75" s="21">
        <f t="shared" si="26"/>
        <v>45444</v>
      </c>
      <c r="N75" s="19">
        <v>45444</v>
      </c>
      <c r="O75">
        <v>6</v>
      </c>
      <c r="P75">
        <v>2024</v>
      </c>
      <c r="Q75" s="21"/>
      <c r="R75" s="15"/>
      <c r="S75" s="15"/>
      <c r="T75" s="15"/>
      <c r="U75" s="15"/>
      <c r="V75" s="15"/>
      <c r="W75" s="17" t="str">
        <f t="shared" si="25"/>
        <v/>
      </c>
      <c r="X75" s="15"/>
    </row>
    <row r="76" spans="1:24" ht="18" customHeight="1" x14ac:dyDescent="0.35">
      <c r="A76" s="27" t="s">
        <v>1</v>
      </c>
      <c r="B76" s="28" t="s">
        <v>2</v>
      </c>
      <c r="C76" s="30" t="s">
        <v>5</v>
      </c>
      <c r="D76" s="16">
        <v>45476</v>
      </c>
      <c r="E76" s="23">
        <v>0.5</v>
      </c>
      <c r="F76" s="23">
        <f t="shared" si="22"/>
        <v>1</v>
      </c>
      <c r="G76" s="16"/>
      <c r="H76" s="16">
        <f t="shared" si="20"/>
        <v>45476</v>
      </c>
      <c r="I76" s="52">
        <f t="shared" si="23"/>
        <v>7</v>
      </c>
      <c r="J76">
        <f t="shared" si="24"/>
        <v>2024</v>
      </c>
      <c r="K76" s="19">
        <v>45550</v>
      </c>
      <c r="L76" s="17" t="str">
        <f t="shared" si="21"/>
        <v/>
      </c>
      <c r="M76" s="21">
        <f t="shared" si="26"/>
        <v>45446</v>
      </c>
      <c r="N76" s="19">
        <v>45446</v>
      </c>
      <c r="O76">
        <v>6</v>
      </c>
      <c r="P76">
        <v>2024</v>
      </c>
      <c r="Q76" s="21"/>
      <c r="R76" s="15"/>
      <c r="S76" s="15"/>
      <c r="T76" s="15"/>
      <c r="U76" s="15"/>
      <c r="V76" s="15"/>
      <c r="W76" s="17" t="str">
        <f t="shared" si="25"/>
        <v/>
      </c>
      <c r="X76" s="15"/>
    </row>
    <row r="77" spans="1:24" ht="18" customHeight="1" x14ac:dyDescent="0.35">
      <c r="A77" s="27" t="s">
        <v>1</v>
      </c>
      <c r="B77" s="28" t="s">
        <v>2</v>
      </c>
      <c r="C77" s="30" t="s">
        <v>114</v>
      </c>
      <c r="D77" s="16">
        <v>45476</v>
      </c>
      <c r="E77" s="23">
        <v>0.5</v>
      </c>
      <c r="F77" s="23">
        <f t="shared" si="22"/>
        <v>1</v>
      </c>
      <c r="G77" s="16"/>
      <c r="H77" s="16">
        <f t="shared" si="20"/>
        <v>45476</v>
      </c>
      <c r="I77" s="52">
        <f t="shared" si="23"/>
        <v>7</v>
      </c>
      <c r="J77"/>
      <c r="K77" s="19">
        <v>45550</v>
      </c>
      <c r="L77" s="17" t="str">
        <f t="shared" si="21"/>
        <v/>
      </c>
      <c r="M77" s="21"/>
      <c r="N77" s="19"/>
      <c r="O77"/>
      <c r="P77"/>
      <c r="Q77" s="21"/>
      <c r="R77" s="15"/>
      <c r="S77" s="15"/>
      <c r="T77" s="15"/>
      <c r="U77" s="15"/>
      <c r="V77" s="15"/>
      <c r="W77" s="17"/>
      <c r="X77" s="15"/>
    </row>
    <row r="78" spans="1:24" ht="18" customHeight="1" x14ac:dyDescent="0.35">
      <c r="A78" s="27" t="s">
        <v>1</v>
      </c>
      <c r="B78" s="28" t="s">
        <v>2</v>
      </c>
      <c r="C78" s="30" t="s">
        <v>113</v>
      </c>
      <c r="D78" s="16">
        <v>45476</v>
      </c>
      <c r="E78" s="23">
        <v>0.5</v>
      </c>
      <c r="F78" s="23">
        <f t="shared" si="22"/>
        <v>1</v>
      </c>
      <c r="G78" s="16"/>
      <c r="H78" s="16">
        <f t="shared" si="20"/>
        <v>45476</v>
      </c>
      <c r="I78" s="52">
        <f t="shared" si="23"/>
        <v>7</v>
      </c>
      <c r="J78"/>
      <c r="K78" s="19">
        <v>45550</v>
      </c>
      <c r="L78" s="17" t="str">
        <f t="shared" si="21"/>
        <v/>
      </c>
      <c r="M78" s="21"/>
      <c r="N78" s="19"/>
      <c r="O78"/>
      <c r="P78"/>
      <c r="Q78" s="21"/>
      <c r="R78" s="15"/>
      <c r="S78" s="15"/>
      <c r="T78" s="15"/>
      <c r="U78" s="15"/>
      <c r="V78" s="15"/>
      <c r="W78" s="17"/>
      <c r="X78" s="15"/>
    </row>
    <row r="79" spans="1:24" ht="18" customHeight="1" x14ac:dyDescent="0.35">
      <c r="A79" s="27" t="s">
        <v>1</v>
      </c>
      <c r="B79" s="32" t="s">
        <v>25</v>
      </c>
      <c r="C79" s="33" t="s">
        <v>12</v>
      </c>
      <c r="D79" s="18">
        <v>45481</v>
      </c>
      <c r="E79" s="24">
        <v>0.5</v>
      </c>
      <c r="F79" s="23">
        <f t="shared" si="22"/>
        <v>1</v>
      </c>
      <c r="G79" s="18"/>
      <c r="H79" s="16">
        <f t="shared" si="20"/>
        <v>45481</v>
      </c>
      <c r="I79" s="52">
        <f t="shared" si="23"/>
        <v>7</v>
      </c>
      <c r="J79">
        <f>YEAR(H79)</f>
        <v>2024</v>
      </c>
      <c r="K79" s="19">
        <v>45492</v>
      </c>
      <c r="L79" s="17" t="str">
        <f t="shared" si="21"/>
        <v/>
      </c>
      <c r="M79" s="21">
        <f>D79-30</f>
        <v>45451</v>
      </c>
      <c r="N79" s="19">
        <v>45451</v>
      </c>
      <c r="O79">
        <v>6</v>
      </c>
      <c r="P79">
        <v>2024</v>
      </c>
      <c r="Q79" s="21"/>
      <c r="R79" s="15"/>
      <c r="S79" s="15"/>
      <c r="T79" s="15"/>
      <c r="U79" s="15"/>
      <c r="V79" s="15"/>
      <c r="W79" s="17" t="str">
        <f>IF(V79="","",V79-D79)</f>
        <v/>
      </c>
      <c r="X79" s="15"/>
    </row>
    <row r="80" spans="1:24" ht="18" customHeight="1" x14ac:dyDescent="0.35">
      <c r="A80" s="43" t="s">
        <v>36</v>
      </c>
      <c r="B80" s="46" t="s">
        <v>11</v>
      </c>
      <c r="C80" s="45" t="s">
        <v>12</v>
      </c>
      <c r="D80" s="16">
        <v>45484</v>
      </c>
      <c r="E80" s="24">
        <v>0.5</v>
      </c>
      <c r="F80" s="23">
        <f t="shared" si="22"/>
        <v>1</v>
      </c>
      <c r="G80" s="16"/>
      <c r="H80" s="16">
        <f t="shared" si="20"/>
        <v>45484</v>
      </c>
      <c r="I80" s="52">
        <f t="shared" si="23"/>
        <v>7</v>
      </c>
      <c r="J80">
        <f>YEAR(H80)</f>
        <v>2024</v>
      </c>
      <c r="K80"/>
      <c r="L80" s="17" t="str">
        <f t="shared" si="21"/>
        <v/>
      </c>
      <c r="M80" s="21">
        <v>45457</v>
      </c>
      <c r="N80" s="19">
        <v>45454</v>
      </c>
      <c r="O80">
        <v>6</v>
      </c>
      <c r="P80">
        <v>2024</v>
      </c>
      <c r="Q80" s="21"/>
      <c r="R80" s="15"/>
      <c r="S80" s="15"/>
      <c r="T80" s="15"/>
      <c r="U80" s="15"/>
      <c r="V80" s="15"/>
      <c r="W80" s="17" t="str">
        <f>IF(V80="","",V80-D80)</f>
        <v/>
      </c>
      <c r="X80" s="15"/>
    </row>
    <row r="81" spans="1:24" ht="18" customHeight="1" x14ac:dyDescent="0.35">
      <c r="A81" s="27" t="s">
        <v>1</v>
      </c>
      <c r="B81" s="31" t="s">
        <v>25</v>
      </c>
      <c r="C81" s="29" t="s">
        <v>10</v>
      </c>
      <c r="D81" s="18">
        <v>45484</v>
      </c>
      <c r="E81" s="24">
        <v>0.5</v>
      </c>
      <c r="F81" s="23">
        <f t="shared" si="22"/>
        <v>1</v>
      </c>
      <c r="G81" s="18"/>
      <c r="H81" s="16">
        <f t="shared" si="20"/>
        <v>45484</v>
      </c>
      <c r="I81" s="52">
        <f t="shared" si="23"/>
        <v>7</v>
      </c>
      <c r="J81">
        <f>YEAR(H81)</f>
        <v>2024</v>
      </c>
      <c r="K81" s="19">
        <v>45485</v>
      </c>
      <c r="L81" s="17" t="str">
        <f t="shared" si="21"/>
        <v/>
      </c>
      <c r="M81" s="21">
        <f>D81-30</f>
        <v>45454</v>
      </c>
      <c r="N81" s="19">
        <v>45454</v>
      </c>
      <c r="O81">
        <v>6</v>
      </c>
      <c r="P81">
        <v>2024</v>
      </c>
      <c r="Q81" s="21"/>
      <c r="R81" s="15"/>
      <c r="S81" s="15"/>
      <c r="T81" s="15"/>
      <c r="U81" s="15"/>
      <c r="V81" s="15"/>
      <c r="W81" s="17" t="str">
        <f>IF(V81="","",V81-D81)</f>
        <v/>
      </c>
      <c r="X81" s="15"/>
    </row>
    <row r="82" spans="1:24" ht="18" customHeight="1" x14ac:dyDescent="0.35">
      <c r="A82" s="27" t="s">
        <v>1</v>
      </c>
      <c r="B82" s="28" t="s">
        <v>15</v>
      </c>
      <c r="C82" s="34" t="s">
        <v>16</v>
      </c>
      <c r="D82" s="18">
        <v>45484</v>
      </c>
      <c r="E82" s="24">
        <v>1</v>
      </c>
      <c r="F82" s="23">
        <f t="shared" si="22"/>
        <v>2</v>
      </c>
      <c r="G82" s="18"/>
      <c r="H82" s="16">
        <f t="shared" si="20"/>
        <v>45484</v>
      </c>
      <c r="I82" s="52">
        <f t="shared" si="23"/>
        <v>7</v>
      </c>
      <c r="J82">
        <f>YEAR(H82)</f>
        <v>2024</v>
      </c>
      <c r="K82" s="19">
        <v>45537</v>
      </c>
      <c r="L82" s="17" t="str">
        <f t="shared" si="21"/>
        <v/>
      </c>
      <c r="M82" s="21">
        <f>D82-30</f>
        <v>45454</v>
      </c>
      <c r="N82" s="19">
        <v>45454</v>
      </c>
      <c r="O82">
        <v>6</v>
      </c>
      <c r="P82">
        <v>2024</v>
      </c>
      <c r="Q82" s="21"/>
      <c r="R82" s="15"/>
      <c r="S82" s="15"/>
      <c r="T82" s="15"/>
      <c r="U82" s="15"/>
      <c r="V82" s="15"/>
      <c r="W82" s="17" t="str">
        <f>IF(V82="","",V82-D82)</f>
        <v/>
      </c>
      <c r="X82" s="15"/>
    </row>
    <row r="83" spans="1:24" ht="21.75" customHeight="1" x14ac:dyDescent="0.35">
      <c r="A83" s="43" t="s">
        <v>36</v>
      </c>
      <c r="B83" s="32" t="s">
        <v>15</v>
      </c>
      <c r="C83" s="47" t="s">
        <v>16</v>
      </c>
      <c r="D83" s="16">
        <v>45488</v>
      </c>
      <c r="E83" s="24">
        <v>1</v>
      </c>
      <c r="F83" s="23">
        <f t="shared" si="22"/>
        <v>2</v>
      </c>
      <c r="G83" s="16"/>
      <c r="H83" s="16">
        <f t="shared" si="20"/>
        <v>45488</v>
      </c>
      <c r="I83" s="52">
        <f t="shared" si="23"/>
        <v>7</v>
      </c>
      <c r="J83">
        <f>YEAR(H83)</f>
        <v>2024</v>
      </c>
      <c r="K83" s="19">
        <v>45536</v>
      </c>
      <c r="L83" s="17" t="str">
        <f t="shared" si="21"/>
        <v/>
      </c>
      <c r="M83" s="21">
        <v>45457</v>
      </c>
      <c r="N83" s="19">
        <v>45458</v>
      </c>
      <c r="O83">
        <v>6</v>
      </c>
      <c r="P83">
        <v>2024</v>
      </c>
      <c r="Q83" s="21"/>
      <c r="R83" s="15"/>
      <c r="S83" s="15"/>
      <c r="T83" s="15"/>
      <c r="U83" s="15"/>
      <c r="V83" s="15"/>
      <c r="W83" s="17" t="str">
        <f>IF(V83="","",V83-D83)</f>
        <v/>
      </c>
      <c r="X83" s="15"/>
    </row>
    <row r="84" spans="1:24" ht="21.75" customHeight="1" x14ac:dyDescent="0.35">
      <c r="A84" s="43" t="s">
        <v>40</v>
      </c>
      <c r="B84" s="36" t="s">
        <v>41</v>
      </c>
      <c r="C84" s="37" t="s">
        <v>123</v>
      </c>
      <c r="D84" s="16">
        <v>45492</v>
      </c>
      <c r="E84" s="23">
        <v>1</v>
      </c>
      <c r="F84" s="23">
        <f t="shared" si="22"/>
        <v>2</v>
      </c>
      <c r="G84" s="16"/>
      <c r="H84" s="16">
        <f t="shared" si="20"/>
        <v>45492</v>
      </c>
      <c r="I84" s="52"/>
      <c r="J84"/>
      <c r="K84"/>
      <c r="L84" s="17" t="str">
        <f t="shared" si="21"/>
        <v/>
      </c>
      <c r="M84" s="21"/>
      <c r="N84" s="19"/>
      <c r="O84"/>
      <c r="P84"/>
      <c r="Q84" s="21"/>
      <c r="R84" s="15"/>
      <c r="S84" s="15"/>
      <c r="T84" s="15"/>
      <c r="U84" s="15"/>
      <c r="V84" s="15"/>
      <c r="W84" s="17"/>
      <c r="X84" s="15"/>
    </row>
    <row r="85" spans="1:24" ht="18" customHeight="1" x14ac:dyDescent="0.35">
      <c r="A85" s="43" t="s">
        <v>40</v>
      </c>
      <c r="B85" s="36" t="s">
        <v>41</v>
      </c>
      <c r="C85" s="37" t="s">
        <v>124</v>
      </c>
      <c r="D85" s="16">
        <v>45492</v>
      </c>
      <c r="E85" s="23">
        <v>1</v>
      </c>
      <c r="F85" s="23">
        <f t="shared" si="22"/>
        <v>2</v>
      </c>
      <c r="G85" s="16"/>
      <c r="H85" s="16">
        <f t="shared" si="20"/>
        <v>45492</v>
      </c>
      <c r="I85" s="52">
        <f>MONTH(H85)</f>
        <v>7</v>
      </c>
      <c r="J85">
        <f>YEAR(H85)</f>
        <v>2024</v>
      </c>
      <c r="K85"/>
      <c r="L85" s="17" t="str">
        <f t="shared" si="21"/>
        <v/>
      </c>
      <c r="M85" s="21">
        <v>45457</v>
      </c>
      <c r="N85" s="19">
        <v>45462</v>
      </c>
      <c r="O85">
        <v>6</v>
      </c>
      <c r="P85">
        <v>2024</v>
      </c>
      <c r="Q85" s="21"/>
      <c r="R85" s="15"/>
      <c r="S85" s="15"/>
      <c r="T85" s="15"/>
      <c r="U85" s="15"/>
      <c r="V85" s="15"/>
      <c r="W85" s="17" t="str">
        <f>IF(V85="","",V85-D85)</f>
        <v/>
      </c>
      <c r="X85" s="15"/>
    </row>
    <row r="86" spans="1:24" ht="18" customHeight="1" x14ac:dyDescent="0.35">
      <c r="A86" s="27" t="s">
        <v>22</v>
      </c>
      <c r="B86" s="36" t="s">
        <v>25</v>
      </c>
      <c r="C86" s="37" t="s">
        <v>24</v>
      </c>
      <c r="D86" s="18">
        <v>45503</v>
      </c>
      <c r="E86" s="24">
        <v>0.5</v>
      </c>
      <c r="F86" s="23">
        <f t="shared" si="22"/>
        <v>1</v>
      </c>
      <c r="G86" s="18"/>
      <c r="H86" s="16">
        <f t="shared" si="20"/>
        <v>45503</v>
      </c>
      <c r="I86" s="52">
        <f>MONTH(H86)</f>
        <v>7</v>
      </c>
      <c r="J86">
        <f>YEAR(H86)</f>
        <v>2024</v>
      </c>
      <c r="K86" s="19">
        <v>45478</v>
      </c>
      <c r="L86" s="17" t="str">
        <f t="shared" si="21"/>
        <v/>
      </c>
      <c r="M86" s="21">
        <f>D86-30</f>
        <v>45473</v>
      </c>
      <c r="N86" s="19">
        <v>45473</v>
      </c>
      <c r="O86">
        <v>6</v>
      </c>
      <c r="P86">
        <v>2024</v>
      </c>
      <c r="Q86" s="21"/>
      <c r="R86" s="15"/>
      <c r="S86" s="15"/>
      <c r="T86" s="15"/>
      <c r="U86" s="15"/>
      <c r="V86" s="15"/>
      <c r="W86" s="17" t="str">
        <f>IF(V86="","",V86-D86)</f>
        <v/>
      </c>
      <c r="X86" s="15"/>
    </row>
    <row r="87" spans="1:24" ht="18" customHeight="1" x14ac:dyDescent="0.35">
      <c r="A87" s="27" t="s">
        <v>22</v>
      </c>
      <c r="B87" s="36" t="s">
        <v>25</v>
      </c>
      <c r="C87" s="37" t="s">
        <v>117</v>
      </c>
      <c r="D87" s="18">
        <v>45503</v>
      </c>
      <c r="E87" s="18">
        <v>45478</v>
      </c>
      <c r="F87" s="23"/>
      <c r="G87" s="18"/>
      <c r="H87" s="16">
        <f t="shared" si="20"/>
        <v>45503</v>
      </c>
      <c r="I87" s="52"/>
      <c r="J87"/>
      <c r="K87" s="19">
        <v>45478</v>
      </c>
      <c r="L87" s="17" t="str">
        <f t="shared" si="21"/>
        <v/>
      </c>
      <c r="M87" s="21"/>
      <c r="N87" s="19"/>
      <c r="O87"/>
      <c r="P87"/>
      <c r="Q87" s="21"/>
      <c r="R87" s="15"/>
      <c r="S87" s="15"/>
      <c r="T87" s="15"/>
      <c r="U87" s="15"/>
      <c r="V87" s="15"/>
      <c r="W87" s="17"/>
      <c r="X87" s="15"/>
    </row>
    <row r="88" spans="1:24" ht="18" customHeight="1" x14ac:dyDescent="0.35">
      <c r="A88" s="27" t="s">
        <v>22</v>
      </c>
      <c r="B88" s="36" t="s">
        <v>25</v>
      </c>
      <c r="C88" s="37" t="s">
        <v>10</v>
      </c>
      <c r="D88" s="18">
        <v>45503</v>
      </c>
      <c r="E88" s="24">
        <v>0.5</v>
      </c>
      <c r="F88" s="23">
        <f>E88*2</f>
        <v>1</v>
      </c>
      <c r="G88" s="18"/>
      <c r="H88" s="16">
        <f t="shared" si="20"/>
        <v>45503</v>
      </c>
      <c r="I88" s="52">
        <f>MONTH(H88)</f>
        <v>7</v>
      </c>
      <c r="J88">
        <f>YEAR(H88)</f>
        <v>2024</v>
      </c>
      <c r="K88" s="19">
        <v>45488</v>
      </c>
      <c r="L88" s="17" t="str">
        <f t="shared" si="21"/>
        <v/>
      </c>
      <c r="M88" s="21">
        <f>D88-30</f>
        <v>45473</v>
      </c>
      <c r="N88" s="19">
        <v>45473</v>
      </c>
      <c r="O88">
        <v>6</v>
      </c>
      <c r="P88">
        <v>2024</v>
      </c>
      <c r="Q88" s="21"/>
      <c r="R88" s="15"/>
      <c r="S88" s="15"/>
      <c r="T88" s="15"/>
      <c r="U88" s="15"/>
      <c r="V88" s="15"/>
      <c r="W88" s="17" t="str">
        <f>IF(V88="","",V88-D88)</f>
        <v/>
      </c>
      <c r="X88" s="15"/>
    </row>
    <row r="89" spans="1:24" ht="18" customHeight="1" x14ac:dyDescent="0.35">
      <c r="A89" s="43" t="s">
        <v>36</v>
      </c>
      <c r="B89" s="44" t="s">
        <v>7</v>
      </c>
      <c r="C89" s="45" t="s">
        <v>38</v>
      </c>
      <c r="D89" s="16">
        <v>45504</v>
      </c>
      <c r="E89" s="23">
        <v>0.5</v>
      </c>
      <c r="F89" s="23">
        <f>E89*2</f>
        <v>1</v>
      </c>
      <c r="G89" s="16" t="s">
        <v>122</v>
      </c>
      <c r="H89" s="16" t="str">
        <f t="shared" si="20"/>
        <v xml:space="preserve"> </v>
      </c>
      <c r="I89" s="52" t="e">
        <f>MONTH(H89)</f>
        <v>#VALUE!</v>
      </c>
      <c r="J89" t="e">
        <f>YEAR(H89)</f>
        <v>#VALUE!</v>
      </c>
      <c r="K89"/>
      <c r="L89" s="17"/>
      <c r="M89" s="21">
        <v>45457</v>
      </c>
      <c r="N89" s="19">
        <v>45474</v>
      </c>
      <c r="O89">
        <v>7</v>
      </c>
      <c r="P89">
        <v>2024</v>
      </c>
      <c r="Q89" s="21"/>
      <c r="R89" s="15"/>
      <c r="S89" s="15"/>
      <c r="T89" s="15"/>
      <c r="U89" s="15"/>
      <c r="V89" s="15"/>
      <c r="W89" s="17" t="str">
        <f>IF(V89="","",V89-D89)</f>
        <v/>
      </c>
      <c r="X89" s="15"/>
    </row>
    <row r="90" spans="1:24" ht="18" customHeight="1" x14ac:dyDescent="0.35">
      <c r="A90" s="27" t="s">
        <v>85</v>
      </c>
      <c r="B90" s="28" t="s">
        <v>2</v>
      </c>
      <c r="C90" s="37" t="s">
        <v>29</v>
      </c>
      <c r="D90" s="18">
        <v>45504</v>
      </c>
      <c r="E90" s="24">
        <v>1</v>
      </c>
      <c r="F90" s="23">
        <f>E90*2</f>
        <v>2</v>
      </c>
      <c r="G90" s="18"/>
      <c r="H90" s="16">
        <f t="shared" si="20"/>
        <v>45504</v>
      </c>
      <c r="I90" s="52">
        <f>MONTH(H90)</f>
        <v>7</v>
      </c>
      <c r="J90">
        <f>YEAR(H90)</f>
        <v>2024</v>
      </c>
      <c r="K90"/>
      <c r="L90" s="17"/>
      <c r="M90" s="21">
        <f>D90-30</f>
        <v>45474</v>
      </c>
      <c r="N90" s="19">
        <v>45474</v>
      </c>
      <c r="O90">
        <v>7</v>
      </c>
      <c r="P90">
        <v>2024</v>
      </c>
      <c r="Q90" s="21"/>
      <c r="R90" s="15"/>
      <c r="S90" s="15"/>
      <c r="T90" s="15"/>
      <c r="U90" s="15"/>
      <c r="V90" s="15"/>
      <c r="W90" s="17"/>
      <c r="X90" s="15"/>
    </row>
    <row r="91" spans="1:24" ht="18" customHeight="1" x14ac:dyDescent="0.35">
      <c r="A91" s="42" t="s">
        <v>36</v>
      </c>
      <c r="B91" s="32" t="s">
        <v>2</v>
      </c>
      <c r="C91" s="33" t="s">
        <v>131</v>
      </c>
      <c r="D91" s="16">
        <v>45505</v>
      </c>
      <c r="E91" s="16"/>
      <c r="F91" s="26"/>
      <c r="G91" s="17" t="s">
        <v>130</v>
      </c>
      <c r="H91" s="20">
        <v>45457</v>
      </c>
      <c r="I91" s="19"/>
      <c r="J91"/>
      <c r="K91" s="19">
        <v>45536</v>
      </c>
      <c r="L91" s="26"/>
      <c r="M91" s="21">
        <v>45457</v>
      </c>
      <c r="O91" s="70" t="s">
        <v>130</v>
      </c>
      <c r="P91"/>
      <c r="Q91" s="15"/>
      <c r="R91" s="15"/>
      <c r="S91" s="15"/>
      <c r="T91" s="15"/>
      <c r="U91" s="15"/>
      <c r="V91" s="15"/>
      <c r="W91" s="26"/>
      <c r="X91" s="15"/>
    </row>
    <row r="92" spans="1:24" ht="18" customHeight="1" x14ac:dyDescent="0.35">
      <c r="A92" s="42" t="s">
        <v>36</v>
      </c>
      <c r="B92" s="32" t="s">
        <v>2</v>
      </c>
      <c r="C92" s="33" t="s">
        <v>132</v>
      </c>
      <c r="D92" s="16">
        <v>45505</v>
      </c>
      <c r="E92" s="16"/>
      <c r="F92" s="26"/>
      <c r="G92" s="17" t="s">
        <v>130</v>
      </c>
      <c r="H92" s="20">
        <v>45457</v>
      </c>
      <c r="I92" s="19"/>
      <c r="J92"/>
      <c r="K92" s="19">
        <v>45536</v>
      </c>
      <c r="L92" s="26"/>
      <c r="M92" s="21">
        <v>45457</v>
      </c>
      <c r="O92" s="70" t="s">
        <v>130</v>
      </c>
      <c r="P92"/>
      <c r="Q92" s="15"/>
      <c r="R92" s="15"/>
      <c r="S92" s="15"/>
      <c r="T92" s="15"/>
      <c r="U92" s="15"/>
      <c r="V92" s="15"/>
      <c r="W92" s="26"/>
      <c r="X92" s="15"/>
    </row>
    <row r="93" spans="1:24" ht="18" customHeight="1" x14ac:dyDescent="0.35">
      <c r="A93" s="42" t="s">
        <v>36</v>
      </c>
      <c r="B93" s="32" t="s">
        <v>2</v>
      </c>
      <c r="C93" s="33" t="s">
        <v>133</v>
      </c>
      <c r="D93" s="16">
        <v>45505</v>
      </c>
      <c r="E93" s="16"/>
      <c r="F93" s="26"/>
      <c r="G93" s="17" t="s">
        <v>130</v>
      </c>
      <c r="H93" s="20">
        <v>45457</v>
      </c>
      <c r="I93" s="19"/>
      <c r="J93"/>
      <c r="K93" s="19">
        <v>45536</v>
      </c>
      <c r="L93" s="26"/>
      <c r="M93" s="15"/>
      <c r="O93" s="70" t="s">
        <v>130</v>
      </c>
      <c r="P93"/>
      <c r="Q93" s="15"/>
      <c r="R93" s="15"/>
      <c r="S93" s="15"/>
      <c r="T93" s="15"/>
      <c r="U93" s="15"/>
      <c r="V93" s="15"/>
      <c r="W93" s="26"/>
      <c r="X93" s="15"/>
    </row>
    <row r="94" spans="1:24" ht="18" customHeight="1" x14ac:dyDescent="0.35">
      <c r="A94" s="42" t="s">
        <v>36</v>
      </c>
      <c r="B94" s="32" t="s">
        <v>2</v>
      </c>
      <c r="C94" s="33" t="s">
        <v>37</v>
      </c>
      <c r="D94" s="16">
        <v>45505</v>
      </c>
      <c r="E94" s="23">
        <v>1</v>
      </c>
      <c r="F94" s="23">
        <f t="shared" ref="F94:F106" si="27">E94*2</f>
        <v>2</v>
      </c>
      <c r="G94" s="16"/>
      <c r="H94" s="16">
        <f t="shared" ref="H94:H106" si="28">IF(ISBLANK(G94),D94,G94)</f>
        <v>45505</v>
      </c>
      <c r="I94" s="52">
        <f t="shared" ref="I94:I106" si="29">MONTH(H94)</f>
        <v>8</v>
      </c>
      <c r="J94">
        <f t="shared" ref="J94:J106" si="30">YEAR(H94)</f>
        <v>2024</v>
      </c>
      <c r="K94" s="19">
        <v>45536</v>
      </c>
      <c r="L94" s="17" t="str">
        <f t="shared" ref="L94:L101" si="31">IF(G94="","",G94-D94)</f>
        <v/>
      </c>
      <c r="M94" s="21">
        <v>45457</v>
      </c>
      <c r="N94" s="19">
        <v>45475</v>
      </c>
      <c r="O94">
        <v>7</v>
      </c>
      <c r="P94">
        <v>2024</v>
      </c>
      <c r="Q94" s="21"/>
      <c r="R94" s="15"/>
      <c r="S94" s="15"/>
      <c r="T94" s="15"/>
      <c r="U94" s="15"/>
      <c r="V94" s="15"/>
      <c r="W94" s="17" t="str">
        <f t="shared" ref="W94:W101" si="32">IF(V94="","",V94-D94)</f>
        <v/>
      </c>
      <c r="X94" s="15"/>
    </row>
    <row r="95" spans="1:24" ht="18" customHeight="1" x14ac:dyDescent="0.35">
      <c r="A95" s="27" t="s">
        <v>1</v>
      </c>
      <c r="B95" s="28" t="s">
        <v>2</v>
      </c>
      <c r="C95" s="30" t="s">
        <v>6</v>
      </c>
      <c r="D95" s="16">
        <v>45506</v>
      </c>
      <c r="E95" s="23">
        <v>0.5</v>
      </c>
      <c r="F95" s="23">
        <f t="shared" si="27"/>
        <v>1</v>
      </c>
      <c r="G95" s="16"/>
      <c r="H95" s="16">
        <f t="shared" si="28"/>
        <v>45506</v>
      </c>
      <c r="I95" s="52">
        <f t="shared" si="29"/>
        <v>8</v>
      </c>
      <c r="J95">
        <f t="shared" si="30"/>
        <v>2024</v>
      </c>
      <c r="K95" s="19">
        <v>45550</v>
      </c>
      <c r="L95" s="17" t="str">
        <f t="shared" si="31"/>
        <v/>
      </c>
      <c r="M95" s="21">
        <f t="shared" ref="M95:M126" si="33">D95-30</f>
        <v>45476</v>
      </c>
      <c r="N95" s="19">
        <v>45476</v>
      </c>
      <c r="O95">
        <v>7</v>
      </c>
      <c r="P95">
        <v>2024</v>
      </c>
      <c r="Q95" s="21"/>
      <c r="R95" s="15"/>
      <c r="S95" s="15"/>
      <c r="T95" s="15"/>
      <c r="U95" s="15"/>
      <c r="V95" s="15"/>
      <c r="W95" s="17" t="str">
        <f t="shared" si="32"/>
        <v/>
      </c>
      <c r="X95" s="15"/>
    </row>
    <row r="96" spans="1:24" ht="18" customHeight="1" x14ac:dyDescent="0.35">
      <c r="A96" s="27" t="s">
        <v>30</v>
      </c>
      <c r="B96" s="28" t="s">
        <v>32</v>
      </c>
      <c r="C96" s="40" t="s">
        <v>33</v>
      </c>
      <c r="D96" s="16">
        <v>45506</v>
      </c>
      <c r="E96" s="23">
        <v>1</v>
      </c>
      <c r="F96" s="23">
        <f t="shared" si="27"/>
        <v>2</v>
      </c>
      <c r="G96" s="16"/>
      <c r="H96" s="16">
        <f t="shared" si="28"/>
        <v>45506</v>
      </c>
      <c r="I96" s="52">
        <f t="shared" si="29"/>
        <v>8</v>
      </c>
      <c r="J96">
        <f t="shared" si="30"/>
        <v>2024</v>
      </c>
      <c r="K96"/>
      <c r="L96" s="17" t="str">
        <f t="shared" si="31"/>
        <v/>
      </c>
      <c r="M96" s="21">
        <f t="shared" si="33"/>
        <v>45476</v>
      </c>
      <c r="N96" s="21">
        <v>45476</v>
      </c>
      <c r="O96">
        <v>7</v>
      </c>
      <c r="P96">
        <v>2024</v>
      </c>
      <c r="Q96" s="21"/>
      <c r="R96" s="15"/>
      <c r="S96" s="15"/>
      <c r="T96" s="15"/>
      <c r="U96" s="15"/>
      <c r="V96" s="15"/>
      <c r="W96" s="17" t="str">
        <f t="shared" si="32"/>
        <v/>
      </c>
      <c r="X96" s="15"/>
    </row>
    <row r="97" spans="1:24" ht="18" customHeight="1" x14ac:dyDescent="0.35">
      <c r="A97" s="27" t="s">
        <v>35</v>
      </c>
      <c r="B97" s="28" t="s">
        <v>32</v>
      </c>
      <c r="C97" s="40" t="s">
        <v>33</v>
      </c>
      <c r="D97" s="16">
        <v>45506</v>
      </c>
      <c r="E97" s="23">
        <v>1</v>
      </c>
      <c r="F97" s="23">
        <f t="shared" si="27"/>
        <v>2</v>
      </c>
      <c r="G97" s="16"/>
      <c r="H97" s="16">
        <f t="shared" si="28"/>
        <v>45506</v>
      </c>
      <c r="I97" s="52">
        <f t="shared" si="29"/>
        <v>8</v>
      </c>
      <c r="J97">
        <f t="shared" si="30"/>
        <v>2024</v>
      </c>
      <c r="K97"/>
      <c r="L97" s="17" t="str">
        <f t="shared" si="31"/>
        <v/>
      </c>
      <c r="M97" s="21">
        <f t="shared" si="33"/>
        <v>45476</v>
      </c>
      <c r="N97" s="19">
        <v>45476</v>
      </c>
      <c r="O97">
        <v>7</v>
      </c>
      <c r="P97">
        <v>2024</v>
      </c>
      <c r="Q97" s="21"/>
      <c r="R97" s="15"/>
      <c r="S97" s="15"/>
      <c r="T97" s="15"/>
      <c r="U97" s="15"/>
      <c r="V97" s="15"/>
      <c r="W97" s="17" t="str">
        <f t="shared" si="32"/>
        <v/>
      </c>
      <c r="X97" s="15"/>
    </row>
    <row r="98" spans="1:24" ht="18" customHeight="1" x14ac:dyDescent="0.35">
      <c r="A98" s="27" t="s">
        <v>22</v>
      </c>
      <c r="B98" s="31" t="s">
        <v>13</v>
      </c>
      <c r="C98" s="29" t="s">
        <v>53</v>
      </c>
      <c r="D98" s="18">
        <v>45516</v>
      </c>
      <c r="E98" s="23">
        <v>1</v>
      </c>
      <c r="F98" s="23">
        <f t="shared" si="27"/>
        <v>2</v>
      </c>
      <c r="G98" s="18"/>
      <c r="H98" s="16">
        <f t="shared" si="28"/>
        <v>45516</v>
      </c>
      <c r="I98" s="52">
        <f t="shared" si="29"/>
        <v>8</v>
      </c>
      <c r="J98">
        <f t="shared" si="30"/>
        <v>2024</v>
      </c>
      <c r="K98" s="72"/>
      <c r="L98" s="17" t="str">
        <f t="shared" si="31"/>
        <v/>
      </c>
      <c r="M98" s="21">
        <f t="shared" si="33"/>
        <v>45486</v>
      </c>
      <c r="N98" s="19">
        <v>45486</v>
      </c>
      <c r="O98">
        <v>7</v>
      </c>
      <c r="P98">
        <v>2024</v>
      </c>
      <c r="Q98" s="21"/>
      <c r="R98" s="15"/>
      <c r="S98" s="15"/>
      <c r="T98" s="15"/>
      <c r="U98" s="15"/>
      <c r="V98" s="15"/>
      <c r="W98" s="17" t="str">
        <f t="shared" si="32"/>
        <v/>
      </c>
      <c r="X98" s="15"/>
    </row>
    <row r="99" spans="1:24" ht="18" customHeight="1" x14ac:dyDescent="0.35">
      <c r="A99" s="35" t="s">
        <v>19</v>
      </c>
      <c r="B99" s="28" t="s">
        <v>20</v>
      </c>
      <c r="C99" s="29" t="s">
        <v>21</v>
      </c>
      <c r="D99" s="16">
        <v>45526</v>
      </c>
      <c r="E99" s="16"/>
      <c r="F99" s="23">
        <f t="shared" si="27"/>
        <v>0</v>
      </c>
      <c r="G99" s="16"/>
      <c r="H99" s="16">
        <f t="shared" si="28"/>
        <v>45526</v>
      </c>
      <c r="I99" s="52">
        <f t="shared" si="29"/>
        <v>8</v>
      </c>
      <c r="J99">
        <f t="shared" si="30"/>
        <v>2024</v>
      </c>
      <c r="K99"/>
      <c r="L99" s="17" t="str">
        <f t="shared" si="31"/>
        <v/>
      </c>
      <c r="M99" s="21">
        <f t="shared" si="33"/>
        <v>45496</v>
      </c>
      <c r="N99" s="19">
        <v>45496</v>
      </c>
      <c r="O99">
        <v>7</v>
      </c>
      <c r="P99">
        <v>2024</v>
      </c>
      <c r="Q99" s="21"/>
      <c r="R99" s="15"/>
      <c r="S99" s="15"/>
      <c r="T99" s="15"/>
      <c r="U99" s="15"/>
      <c r="V99" s="15"/>
      <c r="W99" s="17" t="str">
        <f t="shared" si="32"/>
        <v/>
      </c>
      <c r="X99" s="15"/>
    </row>
    <row r="100" spans="1:24" ht="18" customHeight="1" x14ac:dyDescent="0.35">
      <c r="A100" s="27" t="s">
        <v>26</v>
      </c>
      <c r="B100" s="28" t="s">
        <v>20</v>
      </c>
      <c r="C100" s="29" t="s">
        <v>21</v>
      </c>
      <c r="D100" s="18">
        <v>45526</v>
      </c>
      <c r="E100" s="18"/>
      <c r="F100" s="23">
        <f t="shared" si="27"/>
        <v>0</v>
      </c>
      <c r="G100" s="18"/>
      <c r="H100" s="16">
        <f t="shared" si="28"/>
        <v>45526</v>
      </c>
      <c r="I100" s="52">
        <f t="shared" si="29"/>
        <v>8</v>
      </c>
      <c r="J100">
        <f t="shared" si="30"/>
        <v>2024</v>
      </c>
      <c r="K100"/>
      <c r="L100" s="17" t="str">
        <f t="shared" si="31"/>
        <v/>
      </c>
      <c r="M100" s="21">
        <f t="shared" si="33"/>
        <v>45496</v>
      </c>
      <c r="N100" s="19">
        <v>45496</v>
      </c>
      <c r="O100">
        <v>7</v>
      </c>
      <c r="P100">
        <v>2024</v>
      </c>
      <c r="Q100" s="21"/>
      <c r="R100" s="15"/>
      <c r="S100" s="15"/>
      <c r="T100" s="15"/>
      <c r="U100" s="15"/>
      <c r="V100" s="15"/>
      <c r="W100" s="17" t="str">
        <f t="shared" si="32"/>
        <v/>
      </c>
      <c r="X100" s="15"/>
    </row>
    <row r="101" spans="1:24" ht="18" customHeight="1" x14ac:dyDescent="0.35">
      <c r="A101" s="27" t="s">
        <v>27</v>
      </c>
      <c r="B101" s="36" t="s">
        <v>13</v>
      </c>
      <c r="C101" s="37" t="s">
        <v>53</v>
      </c>
      <c r="D101" s="16">
        <v>45526</v>
      </c>
      <c r="E101" s="23">
        <v>1</v>
      </c>
      <c r="F101" s="23">
        <f t="shared" si="27"/>
        <v>2</v>
      </c>
      <c r="G101" s="16"/>
      <c r="H101" s="16">
        <f t="shared" si="28"/>
        <v>45526</v>
      </c>
      <c r="I101" s="52">
        <f t="shared" si="29"/>
        <v>8</v>
      </c>
      <c r="J101">
        <f t="shared" si="30"/>
        <v>2024</v>
      </c>
      <c r="K101"/>
      <c r="L101" s="17" t="str">
        <f t="shared" si="31"/>
        <v/>
      </c>
      <c r="M101" s="21">
        <f t="shared" si="33"/>
        <v>45496</v>
      </c>
      <c r="N101" s="19">
        <v>45496</v>
      </c>
      <c r="O101">
        <v>7</v>
      </c>
      <c r="P101">
        <v>2024</v>
      </c>
      <c r="Q101" s="21"/>
      <c r="R101" s="15"/>
      <c r="S101" s="15"/>
      <c r="T101" s="15"/>
      <c r="U101" s="15"/>
      <c r="V101" s="15"/>
      <c r="W101" s="17" t="str">
        <f t="shared" si="32"/>
        <v/>
      </c>
      <c r="X101" s="15"/>
    </row>
    <row r="102" spans="1:24" ht="18" customHeight="1" x14ac:dyDescent="0.35">
      <c r="A102" s="27" t="s">
        <v>85</v>
      </c>
      <c r="B102" s="28" t="s">
        <v>17</v>
      </c>
      <c r="C102" s="29" t="s">
        <v>18</v>
      </c>
      <c r="D102" s="18">
        <v>45534</v>
      </c>
      <c r="E102" s="24">
        <v>0.5</v>
      </c>
      <c r="F102" s="23">
        <f t="shared" si="27"/>
        <v>1</v>
      </c>
      <c r="G102" s="18"/>
      <c r="H102" s="16">
        <f t="shared" si="28"/>
        <v>45534</v>
      </c>
      <c r="I102" s="52">
        <f t="shared" si="29"/>
        <v>8</v>
      </c>
      <c r="J102">
        <f t="shared" si="30"/>
        <v>2024</v>
      </c>
      <c r="K102"/>
      <c r="L102" s="17"/>
      <c r="M102" s="21">
        <f t="shared" si="33"/>
        <v>45504</v>
      </c>
      <c r="N102" s="19">
        <v>45504</v>
      </c>
      <c r="O102">
        <v>7</v>
      </c>
      <c r="P102">
        <v>2024</v>
      </c>
      <c r="Q102" s="21"/>
      <c r="R102" s="15"/>
      <c r="S102" s="15"/>
      <c r="T102" s="15"/>
      <c r="U102" s="15"/>
      <c r="V102" s="15"/>
      <c r="W102" s="17"/>
      <c r="X102" s="15"/>
    </row>
    <row r="103" spans="1:24" ht="18" customHeight="1" x14ac:dyDescent="0.35">
      <c r="A103" s="27" t="s">
        <v>85</v>
      </c>
      <c r="B103" s="28" t="s">
        <v>15</v>
      </c>
      <c r="C103" s="34" t="s">
        <v>16</v>
      </c>
      <c r="D103" s="18">
        <v>45534</v>
      </c>
      <c r="E103" s="24">
        <v>1</v>
      </c>
      <c r="F103" s="76">
        <f t="shared" si="27"/>
        <v>2</v>
      </c>
      <c r="G103" s="18"/>
      <c r="H103" s="57">
        <f t="shared" si="28"/>
        <v>45534</v>
      </c>
      <c r="I103" s="58">
        <f t="shared" si="29"/>
        <v>8</v>
      </c>
      <c r="J103" s="15">
        <f t="shared" si="30"/>
        <v>2024</v>
      </c>
      <c r="K103" s="15"/>
      <c r="L103" s="74"/>
      <c r="M103" s="21">
        <f t="shared" si="33"/>
        <v>45504</v>
      </c>
      <c r="N103" s="21">
        <v>45504</v>
      </c>
      <c r="O103" s="26">
        <v>7</v>
      </c>
      <c r="P103" s="15">
        <v>2024</v>
      </c>
      <c r="Q103" s="19"/>
      <c r="W103" s="70"/>
    </row>
    <row r="104" spans="1:24" ht="18" customHeight="1" x14ac:dyDescent="0.35">
      <c r="A104" s="27" t="s">
        <v>85</v>
      </c>
      <c r="B104" s="28" t="s">
        <v>7</v>
      </c>
      <c r="C104" s="34" t="s">
        <v>87</v>
      </c>
      <c r="D104" s="18">
        <v>45534</v>
      </c>
      <c r="E104" s="24">
        <v>0.75</v>
      </c>
      <c r="F104" s="76">
        <f t="shared" si="27"/>
        <v>1.5</v>
      </c>
      <c r="G104" s="18"/>
      <c r="H104" s="57">
        <f t="shared" si="28"/>
        <v>45534</v>
      </c>
      <c r="I104" s="58">
        <f t="shared" si="29"/>
        <v>8</v>
      </c>
      <c r="J104" s="15">
        <f t="shared" si="30"/>
        <v>2024</v>
      </c>
      <c r="K104" s="15"/>
      <c r="L104" s="74"/>
      <c r="M104" s="21">
        <f t="shared" si="33"/>
        <v>45504</v>
      </c>
      <c r="N104" s="21">
        <v>45504</v>
      </c>
      <c r="O104" s="26">
        <v>7</v>
      </c>
      <c r="P104" s="15">
        <v>2024</v>
      </c>
      <c r="Q104" s="19"/>
      <c r="W104" s="70"/>
    </row>
    <row r="105" spans="1:24" ht="18" customHeight="1" x14ac:dyDescent="0.35">
      <c r="A105" s="27" t="s">
        <v>85</v>
      </c>
      <c r="B105" s="31" t="s">
        <v>11</v>
      </c>
      <c r="C105" s="38" t="s">
        <v>12</v>
      </c>
      <c r="D105" s="18">
        <v>45534</v>
      </c>
      <c r="E105" s="24">
        <v>0.5</v>
      </c>
      <c r="F105" s="76">
        <f t="shared" si="27"/>
        <v>1</v>
      </c>
      <c r="G105" s="18"/>
      <c r="H105" s="57">
        <f t="shared" si="28"/>
        <v>45534</v>
      </c>
      <c r="I105" s="58">
        <f t="shared" si="29"/>
        <v>8</v>
      </c>
      <c r="J105" s="15">
        <f t="shared" si="30"/>
        <v>2024</v>
      </c>
      <c r="K105" s="15"/>
      <c r="L105" s="74"/>
      <c r="M105" s="21">
        <f t="shared" si="33"/>
        <v>45504</v>
      </c>
      <c r="N105" s="21">
        <v>45504</v>
      </c>
      <c r="O105" s="26">
        <v>7</v>
      </c>
      <c r="P105" s="15">
        <v>2024</v>
      </c>
      <c r="Q105" s="19"/>
      <c r="W105" s="70"/>
    </row>
    <row r="106" spans="1:24" ht="18" customHeight="1" x14ac:dyDescent="0.35">
      <c r="A106" s="27" t="s">
        <v>85</v>
      </c>
      <c r="B106" s="31" t="s">
        <v>25</v>
      </c>
      <c r="C106" s="38" t="s">
        <v>77</v>
      </c>
      <c r="D106" s="18">
        <v>45534</v>
      </c>
      <c r="E106" s="24">
        <v>0.5</v>
      </c>
      <c r="F106" s="76">
        <f t="shared" si="27"/>
        <v>1</v>
      </c>
      <c r="G106" s="18"/>
      <c r="H106" s="57">
        <f t="shared" si="28"/>
        <v>45534</v>
      </c>
      <c r="I106" s="58">
        <f t="shared" si="29"/>
        <v>8</v>
      </c>
      <c r="J106" s="15">
        <f t="shared" si="30"/>
        <v>2024</v>
      </c>
      <c r="K106" s="15"/>
      <c r="L106" s="74"/>
      <c r="M106" s="21">
        <f t="shared" si="33"/>
        <v>45504</v>
      </c>
      <c r="N106" s="21">
        <v>45504</v>
      </c>
      <c r="O106" s="26">
        <v>7</v>
      </c>
      <c r="P106" s="15">
        <v>2024</v>
      </c>
      <c r="Q106" s="19"/>
      <c r="W106" s="70"/>
    </row>
    <row r="107" spans="1:24" ht="18" customHeight="1" x14ac:dyDescent="0.35">
      <c r="A107" s="43" t="s">
        <v>36</v>
      </c>
      <c r="B107" s="46" t="s">
        <v>25</v>
      </c>
      <c r="C107" s="45" t="s">
        <v>10</v>
      </c>
      <c r="D107" s="16">
        <v>45539</v>
      </c>
      <c r="E107" s="16"/>
      <c r="F107" s="26"/>
      <c r="G107" s="17" t="s">
        <v>130</v>
      </c>
      <c r="H107" s="20">
        <v>45509</v>
      </c>
      <c r="I107" s="19"/>
      <c r="J107"/>
      <c r="K107"/>
      <c r="L107" s="26"/>
      <c r="M107" s="21">
        <f t="shared" si="33"/>
        <v>45509</v>
      </c>
      <c r="O107" s="70" t="s">
        <v>130</v>
      </c>
      <c r="P107"/>
      <c r="Q107" s="15"/>
      <c r="R107" s="15"/>
      <c r="S107" s="15"/>
      <c r="T107" s="15"/>
      <c r="U107" s="15"/>
      <c r="V107" s="15"/>
      <c r="W107" s="26"/>
      <c r="X107" s="15"/>
    </row>
    <row r="108" spans="1:24" ht="18" customHeight="1" x14ac:dyDescent="0.35">
      <c r="A108" s="43" t="s">
        <v>36</v>
      </c>
      <c r="B108" s="46" t="s">
        <v>25</v>
      </c>
      <c r="C108" s="45" t="s">
        <v>10</v>
      </c>
      <c r="D108" s="16">
        <v>45539</v>
      </c>
      <c r="E108" s="16"/>
      <c r="F108" s="26"/>
      <c r="G108" s="17" t="s">
        <v>130</v>
      </c>
      <c r="H108" s="20">
        <v>45509</v>
      </c>
      <c r="I108" s="19"/>
      <c r="J108"/>
      <c r="K108"/>
      <c r="L108" s="26"/>
      <c r="M108" s="21">
        <f t="shared" si="33"/>
        <v>45509</v>
      </c>
      <c r="O108" s="70" t="s">
        <v>130</v>
      </c>
      <c r="P108"/>
      <c r="Q108" s="15"/>
      <c r="R108" s="15"/>
      <c r="S108" s="15"/>
      <c r="T108" s="15"/>
      <c r="U108" s="15"/>
      <c r="V108" s="15"/>
      <c r="W108" s="26"/>
      <c r="X108" s="15"/>
    </row>
    <row r="109" spans="1:24" ht="18" customHeight="1" x14ac:dyDescent="0.35">
      <c r="A109" s="43" t="s">
        <v>36</v>
      </c>
      <c r="B109" s="46" t="s">
        <v>25</v>
      </c>
      <c r="C109" s="45" t="s">
        <v>10</v>
      </c>
      <c r="D109" s="16">
        <v>45539</v>
      </c>
      <c r="E109" s="16"/>
      <c r="F109" s="26"/>
      <c r="G109" s="17" t="s">
        <v>130</v>
      </c>
      <c r="H109" s="20">
        <v>45509</v>
      </c>
      <c r="I109" s="19"/>
      <c r="J109"/>
      <c r="K109"/>
      <c r="L109" s="26"/>
      <c r="M109" s="21">
        <f t="shared" si="33"/>
        <v>45509</v>
      </c>
      <c r="O109" s="70" t="s">
        <v>130</v>
      </c>
      <c r="P109"/>
      <c r="Q109" s="15"/>
      <c r="R109" s="15"/>
      <c r="S109" s="15"/>
      <c r="T109" s="15"/>
      <c r="U109" s="15"/>
      <c r="V109" s="15"/>
      <c r="W109" s="26"/>
      <c r="X109" s="15"/>
    </row>
    <row r="110" spans="1:24" ht="18" customHeight="1" x14ac:dyDescent="0.35">
      <c r="A110" s="43" t="s">
        <v>36</v>
      </c>
      <c r="B110" s="46" t="s">
        <v>25</v>
      </c>
      <c r="C110" s="45" t="s">
        <v>10</v>
      </c>
      <c r="D110" s="16">
        <v>45539</v>
      </c>
      <c r="E110" s="16"/>
      <c r="F110" s="26"/>
      <c r="G110" s="17" t="s">
        <v>130</v>
      </c>
      <c r="H110" s="20">
        <v>45509</v>
      </c>
      <c r="I110" s="19"/>
      <c r="J110"/>
      <c r="K110"/>
      <c r="L110" s="26"/>
      <c r="M110" s="21">
        <f t="shared" si="33"/>
        <v>45509</v>
      </c>
      <c r="O110" s="70" t="s">
        <v>130</v>
      </c>
      <c r="P110"/>
      <c r="Q110" s="15"/>
      <c r="R110" s="15"/>
      <c r="S110" s="15"/>
      <c r="T110" s="15"/>
      <c r="U110" s="15"/>
      <c r="V110" s="15"/>
      <c r="W110" s="26"/>
      <c r="X110" s="15"/>
    </row>
    <row r="111" spans="1:24" ht="18" customHeight="1" x14ac:dyDescent="0.35">
      <c r="A111" s="43" t="s">
        <v>36</v>
      </c>
      <c r="B111" s="46" t="s">
        <v>25</v>
      </c>
      <c r="C111" s="45" t="s">
        <v>10</v>
      </c>
      <c r="D111" s="16">
        <v>45539</v>
      </c>
      <c r="E111" s="24">
        <v>0.5</v>
      </c>
      <c r="F111" s="23">
        <f>E111*2</f>
        <v>1</v>
      </c>
      <c r="G111" s="16"/>
      <c r="H111" s="16">
        <f>IF(ISBLANK(G111),D111,G111)</f>
        <v>45539</v>
      </c>
      <c r="I111" s="52">
        <f>MONTH(H111)</f>
        <v>9</v>
      </c>
      <c r="J111">
        <f>YEAR(H111)</f>
        <v>2024</v>
      </c>
      <c r="K111"/>
      <c r="L111" s="17" t="str">
        <f>IF(G111="","",G111-D111)</f>
        <v/>
      </c>
      <c r="M111" s="21">
        <f t="shared" si="33"/>
        <v>45509</v>
      </c>
      <c r="N111" s="19">
        <v>45509</v>
      </c>
      <c r="O111">
        <v>8</v>
      </c>
      <c r="P111">
        <v>2024</v>
      </c>
      <c r="Q111" s="21"/>
      <c r="R111" s="15"/>
      <c r="S111" s="15"/>
      <c r="T111" s="15"/>
      <c r="U111" s="15"/>
      <c r="V111" s="15"/>
      <c r="W111" s="17" t="str">
        <f>IF(V111="","",V111-D111)</f>
        <v/>
      </c>
      <c r="X111" s="15"/>
    </row>
    <row r="112" spans="1:24" ht="18" customHeight="1" x14ac:dyDescent="0.35">
      <c r="A112" s="43" t="s">
        <v>36</v>
      </c>
      <c r="B112" s="36" t="s">
        <v>25</v>
      </c>
      <c r="C112" s="37" t="s">
        <v>39</v>
      </c>
      <c r="D112" s="16">
        <v>45539</v>
      </c>
      <c r="E112" s="23">
        <v>0.5</v>
      </c>
      <c r="F112" s="23">
        <f>E112*2</f>
        <v>1</v>
      </c>
      <c r="G112" s="16"/>
      <c r="H112" s="16">
        <f>IF(ISBLANK(G112),D112,G112)</f>
        <v>45539</v>
      </c>
      <c r="I112" s="52">
        <f>MONTH(H112)</f>
        <v>9</v>
      </c>
      <c r="J112">
        <f>YEAR(H112)</f>
        <v>2024</v>
      </c>
      <c r="K112"/>
      <c r="L112" s="17" t="str">
        <f>IF(G112="","",G112-D112)</f>
        <v/>
      </c>
      <c r="M112" s="21">
        <f t="shared" si="33"/>
        <v>45509</v>
      </c>
      <c r="N112" s="19">
        <v>45509</v>
      </c>
      <c r="O112">
        <v>8</v>
      </c>
      <c r="P112">
        <v>2024</v>
      </c>
      <c r="Q112" s="21"/>
      <c r="R112" s="15"/>
      <c r="S112" s="15"/>
      <c r="T112" s="15"/>
      <c r="U112" s="15"/>
      <c r="V112" s="15"/>
      <c r="W112" s="17" t="str">
        <f>IF(V112="","",V112-D112)</f>
        <v/>
      </c>
      <c r="X112" s="15"/>
    </row>
    <row r="113" spans="1:29" ht="18" customHeight="1" x14ac:dyDescent="0.35">
      <c r="A113" s="27" t="s">
        <v>85</v>
      </c>
      <c r="B113" s="28" t="s">
        <v>7</v>
      </c>
      <c r="C113" s="34" t="s">
        <v>86</v>
      </c>
      <c r="D113" s="18">
        <v>45540</v>
      </c>
      <c r="E113" s="24">
        <v>0.75</v>
      </c>
      <c r="F113" s="23">
        <f>E113*2</f>
        <v>1.5</v>
      </c>
      <c r="G113" s="18"/>
      <c r="H113" s="16">
        <f>IF(ISBLANK(G113),D113,G113)</f>
        <v>45540</v>
      </c>
      <c r="I113" s="52">
        <f>MONTH(H113)</f>
        <v>9</v>
      </c>
      <c r="J113">
        <f>YEAR(H113)</f>
        <v>2024</v>
      </c>
      <c r="K113"/>
      <c r="L113" s="17"/>
      <c r="M113" s="21">
        <f t="shared" si="33"/>
        <v>45510</v>
      </c>
      <c r="N113" s="19">
        <v>45510</v>
      </c>
      <c r="O113">
        <v>8</v>
      </c>
      <c r="P113">
        <v>2024</v>
      </c>
      <c r="Q113" s="21"/>
      <c r="R113" s="15"/>
      <c r="S113" s="15"/>
      <c r="T113" s="15"/>
      <c r="U113" s="15"/>
      <c r="V113" s="15"/>
      <c r="W113" s="17"/>
      <c r="X113" s="15"/>
    </row>
    <row r="114" spans="1:29" ht="18" customHeight="1" x14ac:dyDescent="0.35">
      <c r="A114" s="27" t="s">
        <v>42</v>
      </c>
      <c r="B114" s="32" t="s">
        <v>2</v>
      </c>
      <c r="C114" s="41" t="s">
        <v>125</v>
      </c>
      <c r="D114" s="16">
        <v>45541</v>
      </c>
      <c r="E114" s="24">
        <v>1</v>
      </c>
      <c r="F114" s="76">
        <f>E114*2</f>
        <v>2</v>
      </c>
      <c r="G114" s="16"/>
      <c r="H114" s="57">
        <f>IF(ISBLANK(G114),D114,G114)</f>
        <v>45541</v>
      </c>
      <c r="I114" s="58">
        <f>MONTH(H114)</f>
        <v>9</v>
      </c>
      <c r="J114" s="15">
        <f>YEAR(H114)</f>
        <v>2024</v>
      </c>
      <c r="K114" s="15"/>
      <c r="L114" s="74" t="str">
        <f>IF(G114="","",G114-D114)</f>
        <v/>
      </c>
      <c r="M114" s="21">
        <f t="shared" si="33"/>
        <v>45511</v>
      </c>
      <c r="N114" s="21">
        <v>45511</v>
      </c>
      <c r="O114" s="26">
        <v>8</v>
      </c>
      <c r="P114" s="15">
        <v>2024</v>
      </c>
      <c r="Q114" s="19"/>
      <c r="W114" s="70" t="str">
        <f>IF(V114="","",V114-D114)</f>
        <v/>
      </c>
    </row>
    <row r="115" spans="1:29" ht="18" customHeight="1" x14ac:dyDescent="0.35">
      <c r="A115" s="27" t="s">
        <v>42</v>
      </c>
      <c r="B115" s="32" t="s">
        <v>2</v>
      </c>
      <c r="C115" s="41" t="s">
        <v>113</v>
      </c>
      <c r="D115" s="16">
        <v>45541</v>
      </c>
      <c r="E115" s="24"/>
      <c r="F115" s="23"/>
      <c r="G115" s="16"/>
      <c r="H115" s="16"/>
      <c r="I115" s="52"/>
      <c r="J115"/>
      <c r="K115"/>
      <c r="L115" s="17"/>
      <c r="M115" s="21">
        <f t="shared" si="33"/>
        <v>45511</v>
      </c>
      <c r="N115" s="19"/>
      <c r="O115"/>
      <c r="P115"/>
      <c r="Q115" s="21"/>
      <c r="R115" s="15"/>
      <c r="S115" s="15"/>
      <c r="T115" s="15"/>
      <c r="U115" s="15"/>
      <c r="V115" s="15"/>
      <c r="W115" s="17"/>
      <c r="X115" s="15"/>
    </row>
    <row r="116" spans="1:29" ht="18" customHeight="1" x14ac:dyDescent="0.35">
      <c r="A116" s="27" t="s">
        <v>42</v>
      </c>
      <c r="B116" s="32" t="s">
        <v>2</v>
      </c>
      <c r="C116" s="41" t="s">
        <v>129</v>
      </c>
      <c r="D116" s="16">
        <v>45541</v>
      </c>
      <c r="E116" s="24"/>
      <c r="F116" s="23"/>
      <c r="G116" s="16"/>
      <c r="H116" s="16">
        <f>IF(ISBLANK(G116),D116,G116)</f>
        <v>45541</v>
      </c>
      <c r="I116" s="52"/>
      <c r="J116"/>
      <c r="K116"/>
      <c r="L116" s="17"/>
      <c r="M116" s="21">
        <f t="shared" si="33"/>
        <v>45511</v>
      </c>
      <c r="N116" s="19"/>
      <c r="O116"/>
      <c r="P116"/>
      <c r="Q116" s="21"/>
      <c r="R116" s="15"/>
      <c r="S116" s="15"/>
      <c r="T116" s="15"/>
      <c r="U116" s="15"/>
      <c r="V116" s="15"/>
      <c r="W116" s="17"/>
      <c r="X116" s="15"/>
    </row>
    <row r="117" spans="1:29" ht="18" customHeight="1" x14ac:dyDescent="0.35">
      <c r="A117" s="27" t="s">
        <v>42</v>
      </c>
      <c r="B117" s="32" t="s">
        <v>2</v>
      </c>
      <c r="C117" s="41" t="s">
        <v>6</v>
      </c>
      <c r="D117" s="16">
        <v>45541</v>
      </c>
      <c r="E117" s="16"/>
      <c r="F117" s="26"/>
      <c r="G117" s="17"/>
      <c r="H117" s="20">
        <v>45511</v>
      </c>
      <c r="I117" s="19"/>
      <c r="J117"/>
      <c r="K117"/>
      <c r="L117" s="26"/>
      <c r="M117" s="21">
        <f t="shared" si="33"/>
        <v>45511</v>
      </c>
      <c r="O117" s="70"/>
      <c r="P117"/>
      <c r="Q117" s="15"/>
      <c r="R117" s="15"/>
      <c r="S117" s="15"/>
      <c r="T117" s="15"/>
      <c r="U117" s="15"/>
      <c r="V117" s="15"/>
      <c r="W117" s="26"/>
      <c r="X117" s="15"/>
    </row>
    <row r="118" spans="1:29" ht="18" customHeight="1" x14ac:dyDescent="0.35">
      <c r="A118" s="27" t="s">
        <v>42</v>
      </c>
      <c r="B118" s="32" t="s">
        <v>7</v>
      </c>
      <c r="C118" s="37" t="s">
        <v>31</v>
      </c>
      <c r="D118" s="16">
        <v>45541</v>
      </c>
      <c r="E118" s="24">
        <v>0.75</v>
      </c>
      <c r="F118" s="23">
        <f>E118*2</f>
        <v>1.5</v>
      </c>
      <c r="G118" s="16"/>
      <c r="H118" s="16">
        <f t="shared" ref="H118:H127" si="34">IF(ISBLANK(G118),D118,G118)</f>
        <v>45541</v>
      </c>
      <c r="I118" s="52">
        <f>MONTH(H118)</f>
        <v>9</v>
      </c>
      <c r="J118">
        <f>YEAR(H118)</f>
        <v>2024</v>
      </c>
      <c r="K118"/>
      <c r="L118" s="17" t="str">
        <f t="shared" ref="L118:L124" si="35">IF(G118="","",G118-D118)</f>
        <v/>
      </c>
      <c r="M118" s="21">
        <f t="shared" si="33"/>
        <v>45511</v>
      </c>
      <c r="N118" s="19">
        <v>45511</v>
      </c>
      <c r="O118">
        <v>8</v>
      </c>
      <c r="P118">
        <v>2024</v>
      </c>
      <c r="Q118" s="21"/>
      <c r="R118" s="15"/>
      <c r="S118" s="15"/>
      <c r="T118" s="15"/>
      <c r="U118" s="15"/>
      <c r="V118" s="15"/>
      <c r="W118" s="17" t="str">
        <f t="shared" ref="W118:W124" si="36">IF(V118="","",V118-D118)</f>
        <v/>
      </c>
      <c r="X118" s="15"/>
    </row>
    <row r="119" spans="1:29" ht="18" customHeight="1" x14ac:dyDescent="0.35">
      <c r="A119" s="27" t="s">
        <v>42</v>
      </c>
      <c r="B119" s="36" t="s">
        <v>11</v>
      </c>
      <c r="C119" s="41" t="s">
        <v>12</v>
      </c>
      <c r="D119" s="57">
        <v>45541</v>
      </c>
      <c r="E119" s="24">
        <v>0.5</v>
      </c>
      <c r="F119" s="23">
        <f>E119*2</f>
        <v>1</v>
      </c>
      <c r="G119" s="16"/>
      <c r="H119" s="16">
        <f t="shared" si="34"/>
        <v>45541</v>
      </c>
      <c r="I119" s="52">
        <f>MONTH(H119)</f>
        <v>9</v>
      </c>
      <c r="J119">
        <f>YEAR(H119)</f>
        <v>2024</v>
      </c>
      <c r="K119"/>
      <c r="L119" s="17" t="str">
        <f t="shared" si="35"/>
        <v/>
      </c>
      <c r="M119" s="21">
        <f t="shared" si="33"/>
        <v>45511</v>
      </c>
      <c r="N119" s="19">
        <v>45511</v>
      </c>
      <c r="O119">
        <v>8</v>
      </c>
      <c r="P119">
        <v>2024</v>
      </c>
      <c r="Q119" s="21"/>
      <c r="R119" s="15"/>
      <c r="S119" s="15"/>
      <c r="T119" s="15"/>
      <c r="U119" s="15"/>
      <c r="V119" s="15"/>
      <c r="W119" s="17" t="str">
        <f t="shared" si="36"/>
        <v/>
      </c>
      <c r="X119" s="15"/>
    </row>
    <row r="120" spans="1:29" ht="18" customHeight="1" x14ac:dyDescent="0.35">
      <c r="A120" s="27" t="s">
        <v>42</v>
      </c>
      <c r="B120" s="32" t="s">
        <v>32</v>
      </c>
      <c r="C120" s="40" t="s">
        <v>33</v>
      </c>
      <c r="D120" s="57">
        <v>45541</v>
      </c>
      <c r="E120" s="23">
        <v>1</v>
      </c>
      <c r="F120" s="23">
        <f>E120*2</f>
        <v>2</v>
      </c>
      <c r="G120" s="16"/>
      <c r="H120" s="16">
        <f t="shared" si="34"/>
        <v>45541</v>
      </c>
      <c r="I120" s="52">
        <f>MONTH(H120)</f>
        <v>9</v>
      </c>
      <c r="J120">
        <f>YEAR(H120)</f>
        <v>2024</v>
      </c>
      <c r="K120"/>
      <c r="L120" s="17" t="str">
        <f t="shared" si="35"/>
        <v/>
      </c>
      <c r="M120" s="21">
        <f t="shared" si="33"/>
        <v>45511</v>
      </c>
      <c r="N120" s="19">
        <v>45511</v>
      </c>
      <c r="O120">
        <v>8</v>
      </c>
      <c r="P120">
        <v>2024</v>
      </c>
      <c r="Q120" s="21"/>
      <c r="R120" s="15"/>
      <c r="S120" s="15"/>
      <c r="T120" s="15"/>
      <c r="U120" s="15"/>
      <c r="V120" s="15"/>
      <c r="W120" s="17" t="str">
        <f t="shared" si="36"/>
        <v/>
      </c>
      <c r="X120" s="15"/>
    </row>
    <row r="121" spans="1:29" ht="18" customHeight="1" x14ac:dyDescent="0.35">
      <c r="A121" s="27" t="s">
        <v>42</v>
      </c>
      <c r="B121" s="28" t="s">
        <v>17</v>
      </c>
      <c r="C121" s="38" t="s">
        <v>18</v>
      </c>
      <c r="D121" s="57">
        <v>45541</v>
      </c>
      <c r="E121" s="24">
        <v>0.5</v>
      </c>
      <c r="F121" s="23">
        <f>E121*2</f>
        <v>1</v>
      </c>
      <c r="G121" s="16"/>
      <c r="H121" s="16">
        <f t="shared" si="34"/>
        <v>45541</v>
      </c>
      <c r="I121" s="52">
        <f>MONTH(H121)</f>
        <v>9</v>
      </c>
      <c r="J121">
        <f>YEAR(H121)</f>
        <v>2024</v>
      </c>
      <c r="K121"/>
      <c r="L121" s="17" t="str">
        <f t="shared" si="35"/>
        <v/>
      </c>
      <c r="M121" s="21">
        <f t="shared" si="33"/>
        <v>45511</v>
      </c>
      <c r="N121" s="19">
        <v>45511</v>
      </c>
      <c r="O121">
        <v>8</v>
      </c>
      <c r="P121">
        <v>2024</v>
      </c>
      <c r="Q121" s="21"/>
      <c r="R121" s="15"/>
      <c r="S121" s="15"/>
      <c r="T121" s="15"/>
      <c r="U121" s="15"/>
      <c r="V121" s="15"/>
      <c r="W121" s="17" t="str">
        <f t="shared" si="36"/>
        <v/>
      </c>
      <c r="X121" s="15"/>
    </row>
    <row r="122" spans="1:29" ht="18" customHeight="1" x14ac:dyDescent="0.35">
      <c r="A122" s="27" t="s">
        <v>1</v>
      </c>
      <c r="B122" s="28" t="s">
        <v>17</v>
      </c>
      <c r="C122" s="29" t="s">
        <v>18</v>
      </c>
      <c r="D122" s="60">
        <v>45555</v>
      </c>
      <c r="E122" s="24"/>
      <c r="F122" s="23"/>
      <c r="G122" s="18"/>
      <c r="H122" s="16">
        <f t="shared" si="34"/>
        <v>45555</v>
      </c>
      <c r="I122" s="52"/>
      <c r="J122"/>
      <c r="K122" s="19">
        <v>45544</v>
      </c>
      <c r="L122" s="17" t="str">
        <f t="shared" si="35"/>
        <v/>
      </c>
      <c r="M122" s="21">
        <f t="shared" si="33"/>
        <v>45525</v>
      </c>
      <c r="N122" s="19"/>
      <c r="O122"/>
      <c r="P122"/>
      <c r="Q122" s="21"/>
      <c r="R122" s="15"/>
      <c r="S122" s="15"/>
      <c r="T122" s="15"/>
      <c r="U122" s="15"/>
      <c r="V122" s="15"/>
      <c r="W122" s="17" t="str">
        <f t="shared" si="36"/>
        <v/>
      </c>
      <c r="X122" s="15"/>
    </row>
    <row r="123" spans="1:29" ht="18" customHeight="1" x14ac:dyDescent="0.35">
      <c r="A123" s="43" t="s">
        <v>36</v>
      </c>
      <c r="B123" s="36" t="s">
        <v>13</v>
      </c>
      <c r="C123" s="37" t="s">
        <v>14</v>
      </c>
      <c r="D123" s="57">
        <v>45561</v>
      </c>
      <c r="E123" s="23">
        <v>1</v>
      </c>
      <c r="F123" s="23">
        <f>E123*2</f>
        <v>2</v>
      </c>
      <c r="G123" s="16"/>
      <c r="H123" s="16">
        <f t="shared" si="34"/>
        <v>45561</v>
      </c>
      <c r="I123" s="52">
        <f>MONTH(H123)</f>
        <v>9</v>
      </c>
      <c r="J123">
        <f>YEAR(H123)</f>
        <v>2024</v>
      </c>
      <c r="K123"/>
      <c r="L123" s="17" t="str">
        <f t="shared" si="35"/>
        <v/>
      </c>
      <c r="M123" s="21">
        <f t="shared" si="33"/>
        <v>45531</v>
      </c>
      <c r="N123" s="19">
        <v>45531</v>
      </c>
      <c r="O123">
        <v>8</v>
      </c>
      <c r="P123">
        <v>2024</v>
      </c>
      <c r="Q123" s="21"/>
      <c r="R123" s="15"/>
      <c r="S123" s="15"/>
      <c r="T123" s="15"/>
      <c r="U123" s="15"/>
      <c r="V123" s="15"/>
      <c r="W123" s="17" t="str">
        <f t="shared" si="36"/>
        <v/>
      </c>
      <c r="X123" s="15"/>
      <c r="AC123" s="10"/>
    </row>
    <row r="124" spans="1:29" ht="18" customHeight="1" x14ac:dyDescent="0.35">
      <c r="A124" s="43" t="s">
        <v>36</v>
      </c>
      <c r="B124" s="32" t="s">
        <v>17</v>
      </c>
      <c r="C124" s="37" t="s">
        <v>18</v>
      </c>
      <c r="D124" s="57">
        <v>45565</v>
      </c>
      <c r="E124" s="24">
        <v>0.5</v>
      </c>
      <c r="F124" s="23">
        <f>E124*2</f>
        <v>1</v>
      </c>
      <c r="G124" s="16"/>
      <c r="H124" s="16">
        <f t="shared" si="34"/>
        <v>45565</v>
      </c>
      <c r="I124" s="52">
        <f>MONTH(H124)</f>
        <v>9</v>
      </c>
      <c r="J124">
        <f>YEAR(H124)</f>
        <v>2024</v>
      </c>
      <c r="K124"/>
      <c r="L124" s="17" t="str">
        <f t="shared" si="35"/>
        <v/>
      </c>
      <c r="M124" s="21">
        <f t="shared" si="33"/>
        <v>45535</v>
      </c>
      <c r="N124" s="19">
        <v>45535</v>
      </c>
      <c r="O124">
        <v>8</v>
      </c>
      <c r="P124">
        <v>2024</v>
      </c>
      <c r="Q124" s="21"/>
      <c r="R124" s="15"/>
      <c r="S124" s="15"/>
      <c r="T124" s="15"/>
      <c r="U124" s="15"/>
      <c r="V124" s="15"/>
      <c r="W124" s="17" t="str">
        <f t="shared" si="36"/>
        <v/>
      </c>
      <c r="X124" s="15"/>
    </row>
    <row r="125" spans="1:29" ht="18" customHeight="1" x14ac:dyDescent="0.35">
      <c r="A125" s="27" t="s">
        <v>85</v>
      </c>
      <c r="B125" s="28" t="s">
        <v>61</v>
      </c>
      <c r="C125" s="34" t="s">
        <v>88</v>
      </c>
      <c r="D125" s="18">
        <v>45569</v>
      </c>
      <c r="E125" s="18"/>
      <c r="F125" s="23">
        <f>E125*2</f>
        <v>0</v>
      </c>
      <c r="G125" s="18"/>
      <c r="H125" s="16">
        <f t="shared" si="34"/>
        <v>45569</v>
      </c>
      <c r="I125" s="52">
        <f>MONTH(H125)</f>
        <v>10</v>
      </c>
      <c r="J125">
        <f>YEAR(H125)</f>
        <v>2024</v>
      </c>
      <c r="K125"/>
      <c r="L125" s="17"/>
      <c r="M125" s="21">
        <f t="shared" si="33"/>
        <v>45539</v>
      </c>
      <c r="N125" s="19">
        <v>45539</v>
      </c>
      <c r="O125">
        <v>9</v>
      </c>
      <c r="P125">
        <v>2024</v>
      </c>
      <c r="Q125" s="21"/>
      <c r="R125" s="15"/>
      <c r="S125" s="15"/>
      <c r="T125" s="15"/>
      <c r="U125" s="15"/>
      <c r="V125" s="15"/>
      <c r="W125" s="17"/>
      <c r="X125" s="15"/>
    </row>
    <row r="126" spans="1:29" ht="18" customHeight="1" x14ac:dyDescent="0.35">
      <c r="A126" s="27" t="s">
        <v>1</v>
      </c>
      <c r="B126" s="31" t="s">
        <v>13</v>
      </c>
      <c r="C126" s="29" t="s">
        <v>53</v>
      </c>
      <c r="D126" s="18">
        <v>45635</v>
      </c>
      <c r="E126" s="23">
        <v>1</v>
      </c>
      <c r="F126" s="23">
        <f>E126*2</f>
        <v>2</v>
      </c>
      <c r="G126" s="18"/>
      <c r="H126" s="16">
        <f t="shared" si="34"/>
        <v>45635</v>
      </c>
      <c r="I126" s="52">
        <f>MONTH(H126)</f>
        <v>12</v>
      </c>
      <c r="J126">
        <f>YEAR(H126)</f>
        <v>2024</v>
      </c>
      <c r="K126"/>
      <c r="L126" s="17" t="str">
        <f>IF(G126="","",G126-D126)</f>
        <v/>
      </c>
      <c r="M126" s="21">
        <f t="shared" si="33"/>
        <v>45605</v>
      </c>
      <c r="N126" s="19">
        <v>45605</v>
      </c>
      <c r="O126">
        <v>11</v>
      </c>
      <c r="P126">
        <v>2024</v>
      </c>
      <c r="Q126" s="21"/>
      <c r="R126" s="15"/>
      <c r="S126" s="15"/>
      <c r="T126" s="15"/>
      <c r="U126" s="15"/>
      <c r="V126" s="15"/>
      <c r="W126" s="17" t="str">
        <f>IF(V126="","",V126-D126)</f>
        <v/>
      </c>
      <c r="X126" s="15"/>
    </row>
    <row r="127" spans="1:29" ht="18" customHeight="1" x14ac:dyDescent="0.35">
      <c r="A127" s="27" t="s">
        <v>75</v>
      </c>
      <c r="B127" s="28" t="s">
        <v>25</v>
      </c>
      <c r="C127" s="29" t="s">
        <v>120</v>
      </c>
      <c r="D127" s="18"/>
      <c r="E127" s="24"/>
      <c r="F127" s="23"/>
      <c r="G127" s="18">
        <v>45475</v>
      </c>
      <c r="H127" s="16">
        <f t="shared" si="34"/>
        <v>45475</v>
      </c>
      <c r="I127" s="52"/>
      <c r="J127"/>
      <c r="K127"/>
      <c r="L127" s="17"/>
      <c r="M127" s="21">
        <f>G127-30</f>
        <v>45445</v>
      </c>
      <c r="N127" s="19"/>
      <c r="O127"/>
      <c r="P127"/>
      <c r="Q127" s="21"/>
      <c r="R127" s="15"/>
      <c r="S127" s="15"/>
      <c r="T127" s="15"/>
      <c r="U127" s="15"/>
      <c r="V127" s="15"/>
      <c r="W127" s="17"/>
      <c r="X127" s="14"/>
    </row>
    <row r="131" spans="1:6" ht="15" thickBot="1" x14ac:dyDescent="0.4"/>
    <row r="132" spans="1:6" ht="15" thickBot="1" x14ac:dyDescent="0.4">
      <c r="A132" s="50" t="s">
        <v>112</v>
      </c>
      <c r="E132" s="51">
        <f>SUM(E2:E127)</f>
        <v>318401.75</v>
      </c>
      <c r="F132" s="54"/>
    </row>
  </sheetData>
  <autoFilter ref="A1:X127" xr:uid="{37D53B21-E429-4C44-9E9F-D0F755726FC3}">
    <sortState xmlns:xlrd2="http://schemas.microsoft.com/office/spreadsheetml/2017/richdata2" ref="A2:X127">
      <sortCondition ref="D1:D127"/>
    </sortState>
  </autoFilter>
  <conditionalFormatting sqref="D2:D35 E35:F35 D36:F36 D37:D66 D68:D118 D125:D127">
    <cfRule type="cellIs" dxfId="17" priority="60" stopIfTrue="1" operator="lessThan">
      <formula>#REF!</formula>
    </cfRule>
  </conditionalFormatting>
  <conditionalFormatting sqref="D2:D127">
    <cfRule type="expression" dxfId="16" priority="113">
      <formula>X2&lt;&gt;""</formula>
    </cfRule>
    <cfRule type="expression" dxfId="15" priority="114">
      <formula>IF(AND(D2&lt;=#REF!, ISBLANK(G2)),TRUE,FALSE)</formula>
    </cfRule>
  </conditionalFormatting>
  <conditionalFormatting sqref="E23:E25 E27 E29">
    <cfRule type="expression" dxfId="14" priority="74" stopIfTrue="1">
      <formula>IF(AND(E23&lt;#REF!, ISBLANK(J23)),TRUE,FALSE)</formula>
    </cfRule>
  </conditionalFormatting>
  <conditionalFormatting sqref="E42 E60:E62">
    <cfRule type="expression" dxfId="13" priority="77">
      <formula>IF(AND(E42&lt;=#REF!,ISBLANK(V42),E42&lt;&gt;""),TRUE,FALSE)</formula>
    </cfRule>
    <cfRule type="expression" dxfId="12" priority="78" stopIfTrue="1">
      <formula>IF(AND(E42&lt;#REF!, ISBLANK(K42)),TRUE,FALSE)</formula>
    </cfRule>
  </conditionalFormatting>
  <conditionalFormatting sqref="E44 E114">
    <cfRule type="expression" dxfId="11" priority="117">
      <formula>IF(AND(E44&lt;=#REF!,ISBLANK(V44),E44&lt;&gt;""),TRUE,FALSE)</formula>
    </cfRule>
    <cfRule type="expression" dxfId="10" priority="118">
      <formula>IF($G:$G=$M:$M, 1, 0)</formula>
    </cfRule>
    <cfRule type="expression" dxfId="9" priority="119" stopIfTrue="1">
      <formula>IF(AND(E44&lt;#REF!, ISBLANK(K44)),TRUE,FALSE)</formula>
    </cfRule>
  </conditionalFormatting>
  <conditionalFormatting sqref="G2:G6 G8:G12 G39:G41 G43 G45:G55 G59 G63:G68 G72:G74 G77:G101 G110:G112 G115:G127">
    <cfRule type="expression" dxfId="8" priority="88" stopIfTrue="1">
      <formula>IF(AND(G2&lt;#REF!, ISBLANK(M2)),TRUE,FALSE)</formula>
    </cfRule>
  </conditionalFormatting>
  <conditionalFormatting sqref="G2:G6 G8:G12 V9:V10 G39:G41 E42 G43 G45:G55 G59 E60:E62 G63:G68 G72:G74 G77:G101 G110:G112 G115:G1048576">
    <cfRule type="expression" dxfId="7" priority="33">
      <formula>IF($G:$G=$M:$M, 1, 0)</formula>
    </cfRule>
  </conditionalFormatting>
  <conditionalFormatting sqref="G2:G41 G43 G45:G59 G63:G102 G107:G113 G115:G127 E103:E106">
    <cfRule type="expression" dxfId="6" priority="84">
      <formula>IF(AND(E2&lt;=#REF!,ISBLANK(V2),E2&lt;&gt;""),TRUE,FALSE)</formula>
    </cfRule>
  </conditionalFormatting>
  <conditionalFormatting sqref="H2:H41 H43 H45:H59 H63:H102 H107:H113 H115:H127">
    <cfRule type="expression" dxfId="5" priority="105" stopIfTrue="1">
      <formula>IF(AND(H2&lt;#REF!, ISBLANK(O2)),TRUE,FALSE)</formula>
    </cfRule>
  </conditionalFormatting>
  <conditionalFormatting sqref="V9:V10">
    <cfRule type="expression" dxfId="4" priority="111">
      <formula>IF(AND(V9&lt;=#REF!,ISBLANK(AL9),V9&lt;&gt;""),TRUE,FALSE)</formula>
    </cfRule>
    <cfRule type="expression" dxfId="3" priority="112" stopIfTrue="1">
      <formula>IF(AND(V9&lt;#REF!, ISBLANK(AA9)),TRUE,FALSE)</formula>
    </cfRule>
  </conditionalFormatting>
  <printOptions horizontalCentered="1"/>
  <pageMargins left="0.70866141732283472" right="0.70866141732283472" top="0.74803149606299213" bottom="0.74803149606299213" header="0.51181102362204722" footer="0.51181102362204722"/>
  <pageSetup paperSize="8" scale="31" orientation="landscape" horizontalDpi="300" verticalDpi="300" r:id="rId1"/>
  <headerFooter>
    <oddFooter>&amp;L&amp;A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88B5-C3A1-493F-BBE7-4BDB42CF33CF}">
  <dimension ref="A1:T94"/>
  <sheetViews>
    <sheetView topLeftCell="A61" workbookViewId="0">
      <selection activeCell="T2" sqref="T2"/>
    </sheetView>
  </sheetViews>
  <sheetFormatPr baseColWidth="10" defaultColWidth="11.453125" defaultRowHeight="14.5" x14ac:dyDescent="0.35"/>
  <cols>
    <col min="4" max="4" width="15.26953125" customWidth="1"/>
    <col min="5" max="5" width="13.54296875" customWidth="1"/>
    <col min="6" max="6" width="13.81640625" customWidth="1"/>
    <col min="7" max="7" width="15.7265625" customWidth="1"/>
    <col min="9" max="9" width="13.26953125" customWidth="1"/>
    <col min="15" max="15" width="16" customWidth="1"/>
    <col min="16" max="16" width="13.81640625" customWidth="1"/>
    <col min="17" max="17" width="18.7265625" customWidth="1"/>
    <col min="18" max="18" width="16.453125" customWidth="1"/>
    <col min="19" max="19" width="16.81640625" customWidth="1"/>
    <col min="20" max="20" width="15" customWidth="1"/>
  </cols>
  <sheetData>
    <row r="1" spans="1:20" x14ac:dyDescent="0.35">
      <c r="A1" s="15" t="s">
        <v>96</v>
      </c>
      <c r="B1" s="15"/>
      <c r="C1" s="15" t="s">
        <v>105</v>
      </c>
      <c r="D1" s="15" t="s">
        <v>99</v>
      </c>
      <c r="E1" s="15" t="s">
        <v>100</v>
      </c>
      <c r="F1" s="15" t="s">
        <v>101</v>
      </c>
      <c r="G1" s="15" t="s">
        <v>102</v>
      </c>
      <c r="H1" s="15" t="s">
        <v>103</v>
      </c>
      <c r="I1" s="15" t="s">
        <v>104</v>
      </c>
      <c r="K1" s="62"/>
      <c r="L1" s="15" t="s">
        <v>98</v>
      </c>
      <c r="M1" s="15" t="s">
        <v>93</v>
      </c>
      <c r="N1" s="25" t="s">
        <v>105</v>
      </c>
      <c r="O1" s="15" t="s">
        <v>106</v>
      </c>
      <c r="P1" s="15" t="s">
        <v>107</v>
      </c>
      <c r="Q1" s="15" t="s">
        <v>108</v>
      </c>
      <c r="R1" s="15" t="s">
        <v>109</v>
      </c>
      <c r="S1" s="15" t="s">
        <v>110</v>
      </c>
      <c r="T1" s="15" t="s">
        <v>111</v>
      </c>
    </row>
    <row r="2" spans="1:20" x14ac:dyDescent="0.35">
      <c r="A2" s="15">
        <v>5</v>
      </c>
      <c r="B2" s="15">
        <v>2024</v>
      </c>
      <c r="C2" s="55">
        <v>0.5</v>
      </c>
      <c r="D2" s="56">
        <f>IF(AND(A2=4, B2=2024),C2, 0)</f>
        <v>0</v>
      </c>
      <c r="E2" s="15">
        <f>IF(AND(A2=5, B2=2024),C2, 0)</f>
        <v>0.5</v>
      </c>
      <c r="F2" s="15">
        <f>IF(AND(A2=6, B2=2024),C2, 0)</f>
        <v>0</v>
      </c>
      <c r="G2" s="15">
        <f>IF(AND(A2=7, B2=2024),C2, 0)</f>
        <v>0</v>
      </c>
      <c r="H2" s="15">
        <f>IF(AND(A2=8, B2=2024),C2, 0)</f>
        <v>0</v>
      </c>
      <c r="I2" s="15">
        <f>IF(AND(A2=9, B2=2024),C2, 0)</f>
        <v>0</v>
      </c>
      <c r="K2" s="63">
        <v>45456</v>
      </c>
      <c r="L2" s="58">
        <f t="shared" ref="L2:L43" si="0">MONTH(K2)</f>
        <v>6</v>
      </c>
      <c r="M2">
        <f>YEAR(K2)</f>
        <v>2024</v>
      </c>
      <c r="N2" s="55">
        <v>0.5</v>
      </c>
      <c r="O2" s="15">
        <f>IF(AND(L2=4, M2=2024),N2, 0)</f>
        <v>0</v>
      </c>
      <c r="P2" s="15">
        <f>IF(AND(L2=5, M2=2024),N2, 0)</f>
        <v>0</v>
      </c>
      <c r="Q2" s="15">
        <f>IF(AND(L2=6, M2=2024),N2, 0)</f>
        <v>0.5</v>
      </c>
      <c r="R2" s="15">
        <f>IF(AND(L2=7, M2=2024),N2, 0)</f>
        <v>0</v>
      </c>
      <c r="S2" s="15">
        <f>IF(AND(L2=8, M2=2024),N2, 0)</f>
        <v>0</v>
      </c>
      <c r="T2" s="15">
        <f>IF(AND(L2=9, M2=2024),N2, 0)</f>
        <v>0</v>
      </c>
    </row>
    <row r="3" spans="1:20" x14ac:dyDescent="0.35">
      <c r="A3" s="15">
        <v>5</v>
      </c>
      <c r="B3" s="15">
        <v>2024</v>
      </c>
      <c r="C3" s="55">
        <v>0.5</v>
      </c>
      <c r="D3" s="56">
        <f t="shared" ref="D3:D66" si="1">IF(AND(A3=4, B3=2024),C3, 0)</f>
        <v>0</v>
      </c>
      <c r="E3" s="15">
        <f t="shared" ref="E3:E66" si="2">IF(AND(A3=5, B3=2024),C3, 0)</f>
        <v>0.5</v>
      </c>
      <c r="F3" s="15">
        <f t="shared" ref="F3:F66" si="3">IF(AND(A3=6, B3=2024),C3, 0)</f>
        <v>0</v>
      </c>
      <c r="G3" s="15">
        <f t="shared" ref="G3:G66" si="4">IF(AND(A3=7, B3=2024),C3, 0)</f>
        <v>0</v>
      </c>
      <c r="H3" s="15">
        <f t="shared" ref="H3:H66" si="5">IF(AND(A3=8, B3=2024),C3, 0)</f>
        <v>0</v>
      </c>
      <c r="I3" s="15">
        <f t="shared" ref="I3:I66" si="6">IF(AND(A3=9, B3=2024),C3, 0)</f>
        <v>0</v>
      </c>
      <c r="K3" s="63">
        <v>45456</v>
      </c>
      <c r="L3" s="58">
        <f t="shared" si="0"/>
        <v>6</v>
      </c>
      <c r="M3">
        <f t="shared" ref="M3:M66" si="7">YEAR(K3)</f>
        <v>2024</v>
      </c>
      <c r="N3" s="55">
        <v>0.5</v>
      </c>
      <c r="O3" s="15">
        <f t="shared" ref="O3:O66" si="8">IF(AND(L3=4, M3=2024),N3, 0)</f>
        <v>0</v>
      </c>
      <c r="P3" s="15">
        <f t="shared" ref="P3:P66" si="9">IF(AND(L3=5, M3=2024),N3, 0)</f>
        <v>0</v>
      </c>
      <c r="Q3" s="15">
        <f t="shared" ref="Q3:Q66" si="10">IF(AND(L3=6, M3=2024),N3, 0)</f>
        <v>0.5</v>
      </c>
      <c r="R3" s="15">
        <f t="shared" ref="R3:R66" si="11">IF(AND(L3=7, M3=2024),N3, 0)</f>
        <v>0</v>
      </c>
      <c r="S3" s="15">
        <f t="shared" ref="S3:S66" si="12">IF(AND(L3=8, M3=2024),N3, 0)</f>
        <v>0</v>
      </c>
      <c r="T3" s="15">
        <f t="shared" ref="T3:T66" si="13">IF(AND(L3=9, M3=2024),N3, 0)</f>
        <v>0</v>
      </c>
    </row>
    <row r="4" spans="1:20" x14ac:dyDescent="0.35">
      <c r="A4" s="15">
        <v>6</v>
      </c>
      <c r="B4" s="15">
        <v>2024</v>
      </c>
      <c r="C4" s="55">
        <v>0.5</v>
      </c>
      <c r="D4" s="56">
        <f t="shared" si="1"/>
        <v>0</v>
      </c>
      <c r="E4" s="15">
        <f t="shared" si="2"/>
        <v>0</v>
      </c>
      <c r="F4" s="15">
        <f t="shared" si="3"/>
        <v>0.5</v>
      </c>
      <c r="G4" s="15">
        <f t="shared" si="4"/>
        <v>0</v>
      </c>
      <c r="H4" s="15">
        <f t="shared" si="5"/>
        <v>0</v>
      </c>
      <c r="I4" s="15">
        <f t="shared" si="6"/>
        <v>0</v>
      </c>
      <c r="K4" s="63">
        <v>45476</v>
      </c>
      <c r="L4" s="58">
        <f t="shared" si="0"/>
        <v>7</v>
      </c>
      <c r="M4">
        <f t="shared" si="7"/>
        <v>2024</v>
      </c>
      <c r="N4" s="55">
        <v>0.5</v>
      </c>
      <c r="O4" s="15">
        <f t="shared" si="8"/>
        <v>0</v>
      </c>
      <c r="P4" s="15">
        <f t="shared" si="9"/>
        <v>0</v>
      </c>
      <c r="Q4" s="15">
        <f t="shared" si="10"/>
        <v>0</v>
      </c>
      <c r="R4" s="15">
        <f t="shared" si="11"/>
        <v>0.5</v>
      </c>
      <c r="S4" s="15">
        <f t="shared" si="12"/>
        <v>0</v>
      </c>
      <c r="T4" s="15">
        <f t="shared" si="13"/>
        <v>0</v>
      </c>
    </row>
    <row r="5" spans="1:20" x14ac:dyDescent="0.35">
      <c r="A5" s="15">
        <v>7</v>
      </c>
      <c r="B5" s="15">
        <v>2024</v>
      </c>
      <c r="C5" s="55">
        <v>0.5</v>
      </c>
      <c r="D5" s="56">
        <f t="shared" si="1"/>
        <v>0</v>
      </c>
      <c r="E5" s="15">
        <f t="shared" si="2"/>
        <v>0</v>
      </c>
      <c r="F5" s="15">
        <f t="shared" si="3"/>
        <v>0</v>
      </c>
      <c r="G5" s="15">
        <f t="shared" si="4"/>
        <v>0.5</v>
      </c>
      <c r="H5" s="15">
        <f t="shared" si="5"/>
        <v>0</v>
      </c>
      <c r="I5" s="15">
        <f t="shared" si="6"/>
        <v>0</v>
      </c>
      <c r="K5" s="63">
        <v>45506</v>
      </c>
      <c r="L5" s="58">
        <f t="shared" si="0"/>
        <v>8</v>
      </c>
      <c r="M5">
        <f t="shared" si="7"/>
        <v>2024</v>
      </c>
      <c r="N5" s="55">
        <v>0.5</v>
      </c>
      <c r="O5" s="15">
        <f t="shared" si="8"/>
        <v>0</v>
      </c>
      <c r="P5" s="15">
        <f t="shared" si="9"/>
        <v>0</v>
      </c>
      <c r="Q5" s="15">
        <f t="shared" si="10"/>
        <v>0</v>
      </c>
      <c r="R5" s="15">
        <f t="shared" si="11"/>
        <v>0</v>
      </c>
      <c r="S5" s="15">
        <f t="shared" si="12"/>
        <v>0.5</v>
      </c>
      <c r="T5" s="15">
        <f t="shared" si="13"/>
        <v>0</v>
      </c>
    </row>
    <row r="6" spans="1:20" x14ac:dyDescent="0.35">
      <c r="A6" s="15">
        <v>5</v>
      </c>
      <c r="B6" s="15">
        <v>2024</v>
      </c>
      <c r="C6" s="59">
        <v>0.75</v>
      </c>
      <c r="D6" s="56">
        <f t="shared" si="1"/>
        <v>0</v>
      </c>
      <c r="E6" s="15">
        <f t="shared" si="2"/>
        <v>0.75</v>
      </c>
      <c r="F6" s="15">
        <f t="shared" si="3"/>
        <v>0</v>
      </c>
      <c r="G6" s="15">
        <f t="shared" si="4"/>
        <v>0</v>
      </c>
      <c r="H6" s="15">
        <f t="shared" si="5"/>
        <v>0</v>
      </c>
      <c r="I6" s="15">
        <f t="shared" si="6"/>
        <v>0</v>
      </c>
      <c r="K6" s="64">
        <v>45456</v>
      </c>
      <c r="L6" s="58">
        <f t="shared" si="0"/>
        <v>6</v>
      </c>
      <c r="M6">
        <f t="shared" si="7"/>
        <v>2024</v>
      </c>
      <c r="N6" s="59">
        <v>0.75</v>
      </c>
      <c r="O6" s="15">
        <f t="shared" si="8"/>
        <v>0</v>
      </c>
      <c r="P6" s="15">
        <f t="shared" si="9"/>
        <v>0</v>
      </c>
      <c r="Q6" s="15">
        <f t="shared" si="10"/>
        <v>0.75</v>
      </c>
      <c r="R6" s="15">
        <f t="shared" si="11"/>
        <v>0</v>
      </c>
      <c r="S6" s="15">
        <f t="shared" si="12"/>
        <v>0</v>
      </c>
      <c r="T6" s="15">
        <f t="shared" si="13"/>
        <v>0</v>
      </c>
    </row>
    <row r="7" spans="1:20" x14ac:dyDescent="0.35">
      <c r="A7" s="15">
        <v>5</v>
      </c>
      <c r="B7" s="15">
        <v>2024</v>
      </c>
      <c r="C7" s="59">
        <v>0.75</v>
      </c>
      <c r="D7" s="56">
        <f t="shared" si="1"/>
        <v>0</v>
      </c>
      <c r="E7" s="15">
        <f t="shared" si="2"/>
        <v>0.75</v>
      </c>
      <c r="F7" s="15">
        <f t="shared" si="3"/>
        <v>0</v>
      </c>
      <c r="G7" s="15">
        <f t="shared" si="4"/>
        <v>0</v>
      </c>
      <c r="H7" s="15">
        <f t="shared" si="5"/>
        <v>0</v>
      </c>
      <c r="I7" s="15">
        <f t="shared" si="6"/>
        <v>0</v>
      </c>
      <c r="K7" s="64">
        <v>45456</v>
      </c>
      <c r="L7" s="58">
        <f t="shared" si="0"/>
        <v>6</v>
      </c>
      <c r="M7">
        <f t="shared" si="7"/>
        <v>2024</v>
      </c>
      <c r="N7" s="59">
        <v>0.75</v>
      </c>
      <c r="O7" s="15">
        <f t="shared" si="8"/>
        <v>0</v>
      </c>
      <c r="P7" s="15">
        <f t="shared" si="9"/>
        <v>0</v>
      </c>
      <c r="Q7" s="15">
        <f t="shared" si="10"/>
        <v>0.75</v>
      </c>
      <c r="R7" s="15">
        <f t="shared" si="11"/>
        <v>0</v>
      </c>
      <c r="S7" s="15">
        <f t="shared" si="12"/>
        <v>0</v>
      </c>
      <c r="T7" s="15">
        <f t="shared" si="13"/>
        <v>0</v>
      </c>
    </row>
    <row r="8" spans="1:20" x14ac:dyDescent="0.35">
      <c r="A8" s="15">
        <v>6</v>
      </c>
      <c r="B8" s="15">
        <v>2024</v>
      </c>
      <c r="C8" s="59">
        <v>0.5</v>
      </c>
      <c r="D8" s="56">
        <f t="shared" si="1"/>
        <v>0</v>
      </c>
      <c r="E8" s="15">
        <f t="shared" si="2"/>
        <v>0</v>
      </c>
      <c r="F8" s="15">
        <f t="shared" si="3"/>
        <v>0.5</v>
      </c>
      <c r="G8" s="15">
        <f t="shared" si="4"/>
        <v>0</v>
      </c>
      <c r="H8" s="15">
        <f t="shared" si="5"/>
        <v>0</v>
      </c>
      <c r="I8" s="15">
        <f t="shared" si="6"/>
        <v>0</v>
      </c>
      <c r="K8" s="64">
        <v>45484</v>
      </c>
      <c r="L8" s="58">
        <f t="shared" si="0"/>
        <v>7</v>
      </c>
      <c r="M8">
        <f t="shared" si="7"/>
        <v>2024</v>
      </c>
      <c r="N8" s="59">
        <v>0.5</v>
      </c>
      <c r="O8" s="15">
        <f t="shared" si="8"/>
        <v>0</v>
      </c>
      <c r="P8" s="15">
        <f t="shared" si="9"/>
        <v>0</v>
      </c>
      <c r="Q8" s="15">
        <f t="shared" si="10"/>
        <v>0</v>
      </c>
      <c r="R8" s="15">
        <f t="shared" si="11"/>
        <v>0.5</v>
      </c>
      <c r="S8" s="15">
        <f t="shared" si="12"/>
        <v>0</v>
      </c>
      <c r="T8" s="15">
        <f t="shared" si="13"/>
        <v>0</v>
      </c>
    </row>
    <row r="9" spans="1:20" x14ac:dyDescent="0.35">
      <c r="A9" s="15">
        <v>6</v>
      </c>
      <c r="B9" s="15">
        <v>2024</v>
      </c>
      <c r="C9" s="59">
        <v>0.5</v>
      </c>
      <c r="D9" s="56">
        <f t="shared" si="1"/>
        <v>0</v>
      </c>
      <c r="E9" s="15">
        <f t="shared" si="2"/>
        <v>0</v>
      </c>
      <c r="F9" s="15">
        <f t="shared" si="3"/>
        <v>0.5</v>
      </c>
      <c r="G9" s="15">
        <f t="shared" si="4"/>
        <v>0</v>
      </c>
      <c r="H9" s="15">
        <f t="shared" si="5"/>
        <v>0</v>
      </c>
      <c r="I9" s="15">
        <f t="shared" si="6"/>
        <v>0</v>
      </c>
      <c r="K9" s="64">
        <v>45481</v>
      </c>
      <c r="L9" s="58">
        <f t="shared" si="0"/>
        <v>7</v>
      </c>
      <c r="M9">
        <f t="shared" si="7"/>
        <v>2024</v>
      </c>
      <c r="N9" s="59">
        <v>0.5</v>
      </c>
      <c r="O9" s="15">
        <f t="shared" si="8"/>
        <v>0</v>
      </c>
      <c r="P9" s="15">
        <f t="shared" si="9"/>
        <v>0</v>
      </c>
      <c r="Q9" s="15">
        <f t="shared" si="10"/>
        <v>0</v>
      </c>
      <c r="R9" s="15">
        <f t="shared" si="11"/>
        <v>0.5</v>
      </c>
      <c r="S9" s="15">
        <f t="shared" si="12"/>
        <v>0</v>
      </c>
      <c r="T9" s="15">
        <f t="shared" si="13"/>
        <v>0</v>
      </c>
    </row>
    <row r="10" spans="1:20" x14ac:dyDescent="0.35">
      <c r="A10" s="15">
        <v>11</v>
      </c>
      <c r="B10" s="15">
        <v>2024</v>
      </c>
      <c r="C10" s="55">
        <v>1</v>
      </c>
      <c r="D10" s="56">
        <f t="shared" si="1"/>
        <v>0</v>
      </c>
      <c r="E10" s="15">
        <f t="shared" si="2"/>
        <v>0</v>
      </c>
      <c r="F10" s="15">
        <f t="shared" si="3"/>
        <v>0</v>
      </c>
      <c r="G10" s="15">
        <f t="shared" si="4"/>
        <v>0</v>
      </c>
      <c r="H10" s="15">
        <f t="shared" si="5"/>
        <v>0</v>
      </c>
      <c r="I10" s="15">
        <f t="shared" si="6"/>
        <v>0</v>
      </c>
      <c r="K10" s="64">
        <v>45635</v>
      </c>
      <c r="L10" s="58">
        <f t="shared" si="0"/>
        <v>12</v>
      </c>
      <c r="M10">
        <f t="shared" si="7"/>
        <v>2024</v>
      </c>
      <c r="N10" s="55">
        <v>1</v>
      </c>
      <c r="O10" s="15">
        <f t="shared" si="8"/>
        <v>0</v>
      </c>
      <c r="P10" s="15">
        <f t="shared" si="9"/>
        <v>0</v>
      </c>
      <c r="Q10" s="15">
        <f t="shared" si="10"/>
        <v>0</v>
      </c>
      <c r="R10" s="15">
        <f t="shared" si="11"/>
        <v>0</v>
      </c>
      <c r="S10" s="15">
        <f t="shared" si="12"/>
        <v>0</v>
      </c>
      <c r="T10" s="15">
        <f t="shared" si="13"/>
        <v>0</v>
      </c>
    </row>
    <row r="11" spans="1:20" x14ac:dyDescent="0.35">
      <c r="A11" s="15">
        <v>6</v>
      </c>
      <c r="B11" s="15">
        <v>2024</v>
      </c>
      <c r="C11" s="59">
        <v>1</v>
      </c>
      <c r="D11" s="56">
        <f t="shared" si="1"/>
        <v>0</v>
      </c>
      <c r="E11" s="15">
        <f t="shared" si="2"/>
        <v>0</v>
      </c>
      <c r="F11" s="15">
        <f t="shared" si="3"/>
        <v>1</v>
      </c>
      <c r="G11" s="15">
        <f t="shared" si="4"/>
        <v>0</v>
      </c>
      <c r="H11" s="15">
        <f t="shared" si="5"/>
        <v>0</v>
      </c>
      <c r="I11" s="15">
        <f t="shared" si="6"/>
        <v>0</v>
      </c>
      <c r="K11" s="64">
        <v>45484</v>
      </c>
      <c r="L11" s="58">
        <f t="shared" si="0"/>
        <v>7</v>
      </c>
      <c r="M11">
        <f t="shared" si="7"/>
        <v>2024</v>
      </c>
      <c r="N11" s="59">
        <v>1</v>
      </c>
      <c r="O11" s="15">
        <f t="shared" si="8"/>
        <v>0</v>
      </c>
      <c r="P11" s="15">
        <f t="shared" si="9"/>
        <v>0</v>
      </c>
      <c r="Q11" s="15">
        <f t="shared" si="10"/>
        <v>0</v>
      </c>
      <c r="R11" s="15">
        <f t="shared" si="11"/>
        <v>1</v>
      </c>
      <c r="S11" s="15">
        <f t="shared" si="12"/>
        <v>0</v>
      </c>
      <c r="T11" s="15">
        <f t="shared" si="13"/>
        <v>0</v>
      </c>
    </row>
    <row r="12" spans="1:20" x14ac:dyDescent="0.35">
      <c r="A12" s="15">
        <v>8</v>
      </c>
      <c r="B12" s="15">
        <v>2024</v>
      </c>
      <c r="C12" s="59">
        <v>0.5</v>
      </c>
      <c r="D12" s="56">
        <f t="shared" si="1"/>
        <v>0</v>
      </c>
      <c r="E12" s="15">
        <f t="shared" si="2"/>
        <v>0</v>
      </c>
      <c r="F12" s="15">
        <f t="shared" si="3"/>
        <v>0</v>
      </c>
      <c r="G12" s="15">
        <f t="shared" si="4"/>
        <v>0</v>
      </c>
      <c r="H12" s="15">
        <f t="shared" si="5"/>
        <v>0.5</v>
      </c>
      <c r="I12" s="15">
        <f t="shared" si="6"/>
        <v>0</v>
      </c>
      <c r="K12" s="64">
        <v>45555</v>
      </c>
      <c r="L12" s="58">
        <f t="shared" si="0"/>
        <v>9</v>
      </c>
      <c r="M12">
        <f t="shared" si="7"/>
        <v>2024</v>
      </c>
      <c r="N12" s="59">
        <v>0.5</v>
      </c>
      <c r="O12" s="15">
        <f t="shared" si="8"/>
        <v>0</v>
      </c>
      <c r="P12" s="15">
        <f t="shared" si="9"/>
        <v>0</v>
      </c>
      <c r="Q12" s="15">
        <f t="shared" si="10"/>
        <v>0</v>
      </c>
      <c r="R12" s="15">
        <f t="shared" si="11"/>
        <v>0</v>
      </c>
      <c r="S12" s="15">
        <f t="shared" si="12"/>
        <v>0</v>
      </c>
      <c r="T12" s="15">
        <f t="shared" si="13"/>
        <v>0.5</v>
      </c>
    </row>
    <row r="13" spans="1:20" x14ac:dyDescent="0.35">
      <c r="A13" s="15">
        <v>7</v>
      </c>
      <c r="B13" s="15">
        <v>2024</v>
      </c>
      <c r="C13" s="57"/>
      <c r="D13" s="56">
        <f t="shared" si="1"/>
        <v>0</v>
      </c>
      <c r="E13" s="15">
        <f t="shared" si="2"/>
        <v>0</v>
      </c>
      <c r="F13" s="15">
        <f t="shared" si="3"/>
        <v>0</v>
      </c>
      <c r="G13" s="15">
        <f t="shared" si="4"/>
        <v>0</v>
      </c>
      <c r="H13" s="15">
        <f t="shared" si="5"/>
        <v>0</v>
      </c>
      <c r="I13" s="15">
        <f t="shared" si="6"/>
        <v>0</v>
      </c>
      <c r="K13" s="63">
        <v>45526</v>
      </c>
      <c r="L13" s="58">
        <f t="shared" si="0"/>
        <v>8</v>
      </c>
      <c r="M13">
        <f t="shared" si="7"/>
        <v>2024</v>
      </c>
      <c r="N13" s="57"/>
      <c r="O13" s="15">
        <f t="shared" si="8"/>
        <v>0</v>
      </c>
      <c r="P13" s="15">
        <f t="shared" si="9"/>
        <v>0</v>
      </c>
      <c r="Q13" s="15">
        <f t="shared" si="10"/>
        <v>0</v>
      </c>
      <c r="R13" s="15">
        <f t="shared" si="11"/>
        <v>0</v>
      </c>
      <c r="S13" s="15">
        <f t="shared" si="12"/>
        <v>0</v>
      </c>
      <c r="T13" s="15">
        <f t="shared" si="13"/>
        <v>0</v>
      </c>
    </row>
    <row r="14" spans="1:20" x14ac:dyDescent="0.35">
      <c r="A14" s="15">
        <v>4</v>
      </c>
      <c r="B14" s="15">
        <v>2024</v>
      </c>
      <c r="C14" s="55">
        <v>1</v>
      </c>
      <c r="D14" s="56">
        <f t="shared" si="1"/>
        <v>1</v>
      </c>
      <c r="E14" s="15">
        <f t="shared" si="2"/>
        <v>0</v>
      </c>
      <c r="F14" s="15">
        <f t="shared" si="3"/>
        <v>0</v>
      </c>
      <c r="G14" s="15">
        <f t="shared" si="4"/>
        <v>0</v>
      </c>
      <c r="H14" s="15">
        <f t="shared" si="5"/>
        <v>0</v>
      </c>
      <c r="I14" s="15">
        <f t="shared" si="6"/>
        <v>0</v>
      </c>
      <c r="K14" s="63">
        <v>45442</v>
      </c>
      <c r="L14" s="58">
        <f t="shared" si="0"/>
        <v>5</v>
      </c>
      <c r="M14">
        <f t="shared" si="7"/>
        <v>2024</v>
      </c>
      <c r="N14" s="55">
        <v>1</v>
      </c>
      <c r="O14" s="15">
        <f t="shared" si="8"/>
        <v>0</v>
      </c>
      <c r="P14" s="15">
        <f t="shared" si="9"/>
        <v>1</v>
      </c>
      <c r="Q14" s="15">
        <f t="shared" si="10"/>
        <v>0</v>
      </c>
      <c r="R14" s="15">
        <f t="shared" si="11"/>
        <v>0</v>
      </c>
      <c r="S14" s="15">
        <f t="shared" si="12"/>
        <v>0</v>
      </c>
      <c r="T14" s="15">
        <f t="shared" si="13"/>
        <v>0</v>
      </c>
    </row>
    <row r="15" spans="1:20" x14ac:dyDescent="0.35">
      <c r="A15" s="15">
        <v>4</v>
      </c>
      <c r="B15" s="15">
        <v>2024</v>
      </c>
      <c r="C15" s="59">
        <v>0.5</v>
      </c>
      <c r="D15" s="56">
        <f t="shared" si="1"/>
        <v>0.5</v>
      </c>
      <c r="E15" s="15">
        <f t="shared" si="2"/>
        <v>0</v>
      </c>
      <c r="F15" s="15">
        <f t="shared" si="3"/>
        <v>0</v>
      </c>
      <c r="G15" s="15">
        <f t="shared" si="4"/>
        <v>0</v>
      </c>
      <c r="H15" s="15">
        <f t="shared" si="5"/>
        <v>0</v>
      </c>
      <c r="I15" s="15">
        <f t="shared" si="6"/>
        <v>0</v>
      </c>
      <c r="K15" s="65">
        <v>45446</v>
      </c>
      <c r="L15" s="58">
        <f t="shared" si="0"/>
        <v>6</v>
      </c>
      <c r="M15">
        <f t="shared" si="7"/>
        <v>2024</v>
      </c>
      <c r="N15" s="59">
        <v>0.5</v>
      </c>
      <c r="O15" s="15">
        <f t="shared" si="8"/>
        <v>0</v>
      </c>
      <c r="P15" s="15">
        <f t="shared" si="9"/>
        <v>0</v>
      </c>
      <c r="Q15" s="15">
        <f t="shared" si="10"/>
        <v>0.5</v>
      </c>
      <c r="R15" s="15">
        <f t="shared" si="11"/>
        <v>0</v>
      </c>
      <c r="S15" s="15">
        <f t="shared" si="12"/>
        <v>0</v>
      </c>
      <c r="T15" s="15">
        <f t="shared" si="13"/>
        <v>0</v>
      </c>
    </row>
    <row r="16" spans="1:20" x14ac:dyDescent="0.35">
      <c r="A16" s="15">
        <v>6</v>
      </c>
      <c r="B16" s="15">
        <v>2024</v>
      </c>
      <c r="C16" s="59">
        <v>0.5</v>
      </c>
      <c r="D16" s="56">
        <f t="shared" si="1"/>
        <v>0</v>
      </c>
      <c r="E16" s="15">
        <f t="shared" si="2"/>
        <v>0</v>
      </c>
      <c r="F16" s="15">
        <f t="shared" si="3"/>
        <v>0.5</v>
      </c>
      <c r="G16" s="15">
        <f t="shared" si="4"/>
        <v>0</v>
      </c>
      <c r="H16" s="15">
        <f t="shared" si="5"/>
        <v>0</v>
      </c>
      <c r="I16" s="15">
        <f t="shared" si="6"/>
        <v>0</v>
      </c>
      <c r="K16" s="64">
        <v>45503</v>
      </c>
      <c r="L16" s="58">
        <f t="shared" si="0"/>
        <v>7</v>
      </c>
      <c r="M16">
        <f t="shared" si="7"/>
        <v>2024</v>
      </c>
      <c r="N16" s="59">
        <v>0.5</v>
      </c>
      <c r="O16" s="15">
        <f t="shared" si="8"/>
        <v>0</v>
      </c>
      <c r="P16" s="15">
        <f t="shared" si="9"/>
        <v>0</v>
      </c>
      <c r="Q16" s="15">
        <f t="shared" si="10"/>
        <v>0</v>
      </c>
      <c r="R16" s="15">
        <f t="shared" si="11"/>
        <v>0.5</v>
      </c>
      <c r="S16" s="15">
        <f t="shared" si="12"/>
        <v>0</v>
      </c>
      <c r="T16" s="15">
        <f t="shared" si="13"/>
        <v>0</v>
      </c>
    </row>
    <row r="17" spans="1:20" x14ac:dyDescent="0.35">
      <c r="A17" s="15">
        <v>6</v>
      </c>
      <c r="B17" s="15">
        <v>2024</v>
      </c>
      <c r="C17" s="59">
        <v>0.5</v>
      </c>
      <c r="D17" s="56">
        <f t="shared" si="1"/>
        <v>0</v>
      </c>
      <c r="E17" s="15">
        <f t="shared" si="2"/>
        <v>0</v>
      </c>
      <c r="F17" s="15">
        <f t="shared" si="3"/>
        <v>0.5</v>
      </c>
      <c r="G17" s="15">
        <f t="shared" si="4"/>
        <v>0</v>
      </c>
      <c r="H17" s="15">
        <f t="shared" si="5"/>
        <v>0</v>
      </c>
      <c r="I17" s="15">
        <f t="shared" si="6"/>
        <v>0</v>
      </c>
      <c r="K17" s="64">
        <v>45503</v>
      </c>
      <c r="L17" s="58">
        <f t="shared" si="0"/>
        <v>7</v>
      </c>
      <c r="M17">
        <f t="shared" si="7"/>
        <v>2024</v>
      </c>
      <c r="N17" s="59">
        <v>0.5</v>
      </c>
      <c r="O17" s="15">
        <f t="shared" si="8"/>
        <v>0</v>
      </c>
      <c r="P17" s="15">
        <f t="shared" si="9"/>
        <v>0</v>
      </c>
      <c r="Q17" s="15">
        <f t="shared" si="10"/>
        <v>0</v>
      </c>
      <c r="R17" s="15">
        <f t="shared" si="11"/>
        <v>0.5</v>
      </c>
      <c r="S17" s="15">
        <f t="shared" si="12"/>
        <v>0</v>
      </c>
      <c r="T17" s="15">
        <f t="shared" si="13"/>
        <v>0</v>
      </c>
    </row>
    <row r="18" spans="1:20" x14ac:dyDescent="0.35">
      <c r="A18" s="15">
        <v>7</v>
      </c>
      <c r="B18" s="15">
        <v>2024</v>
      </c>
      <c r="C18" s="55">
        <v>1</v>
      </c>
      <c r="D18" s="56">
        <f t="shared" si="1"/>
        <v>0</v>
      </c>
      <c r="E18" s="15">
        <f t="shared" si="2"/>
        <v>0</v>
      </c>
      <c r="F18" s="15">
        <f t="shared" si="3"/>
        <v>0</v>
      </c>
      <c r="G18" s="15">
        <f t="shared" si="4"/>
        <v>1</v>
      </c>
      <c r="H18" s="15">
        <f t="shared" si="5"/>
        <v>0</v>
      </c>
      <c r="I18" s="15">
        <f t="shared" si="6"/>
        <v>0</v>
      </c>
      <c r="K18" s="64">
        <v>45516</v>
      </c>
      <c r="L18" s="58">
        <f t="shared" si="0"/>
        <v>8</v>
      </c>
      <c r="M18">
        <f t="shared" si="7"/>
        <v>2024</v>
      </c>
      <c r="N18" s="55">
        <v>1</v>
      </c>
      <c r="O18" s="15">
        <f t="shared" si="8"/>
        <v>0</v>
      </c>
      <c r="P18" s="15">
        <f t="shared" si="9"/>
        <v>0</v>
      </c>
      <c r="Q18" s="15">
        <f t="shared" si="10"/>
        <v>0</v>
      </c>
      <c r="R18" s="15">
        <f t="shared" si="11"/>
        <v>0</v>
      </c>
      <c r="S18" s="15">
        <f t="shared" si="12"/>
        <v>1</v>
      </c>
      <c r="T18" s="15">
        <f t="shared" si="13"/>
        <v>0</v>
      </c>
    </row>
    <row r="19" spans="1:20" x14ac:dyDescent="0.35">
      <c r="A19" s="15">
        <v>6</v>
      </c>
      <c r="B19" s="15">
        <v>2024</v>
      </c>
      <c r="C19" s="59">
        <v>0.5</v>
      </c>
      <c r="D19" s="56">
        <f t="shared" si="1"/>
        <v>0</v>
      </c>
      <c r="E19" s="15">
        <f t="shared" si="2"/>
        <v>0</v>
      </c>
      <c r="F19" s="15">
        <f t="shared" si="3"/>
        <v>0.5</v>
      </c>
      <c r="G19" s="15">
        <f t="shared" si="4"/>
        <v>0</v>
      </c>
      <c r="H19" s="15">
        <f t="shared" si="5"/>
        <v>0</v>
      </c>
      <c r="I19" s="15">
        <f t="shared" si="6"/>
        <v>0</v>
      </c>
      <c r="K19" s="66">
        <v>45474</v>
      </c>
      <c r="L19" s="58">
        <f t="shared" si="0"/>
        <v>7</v>
      </c>
      <c r="M19">
        <f t="shared" si="7"/>
        <v>2024</v>
      </c>
      <c r="N19" s="59">
        <v>0.5</v>
      </c>
      <c r="O19" s="15">
        <f t="shared" si="8"/>
        <v>0</v>
      </c>
      <c r="P19" s="15">
        <f t="shared" si="9"/>
        <v>0</v>
      </c>
      <c r="Q19" s="15">
        <f t="shared" si="10"/>
        <v>0</v>
      </c>
      <c r="R19" s="15">
        <f t="shared" si="11"/>
        <v>0.5</v>
      </c>
      <c r="S19" s="15">
        <f t="shared" si="12"/>
        <v>0</v>
      </c>
      <c r="T19" s="15">
        <f t="shared" si="13"/>
        <v>0</v>
      </c>
    </row>
    <row r="20" spans="1:20" x14ac:dyDescent="0.35">
      <c r="A20" s="15">
        <v>5</v>
      </c>
      <c r="B20" s="15">
        <v>2024</v>
      </c>
      <c r="C20" s="59">
        <v>1</v>
      </c>
      <c r="D20" s="56">
        <f t="shared" si="1"/>
        <v>0</v>
      </c>
      <c r="E20" s="15">
        <f t="shared" si="2"/>
        <v>1</v>
      </c>
      <c r="F20" s="15">
        <f t="shared" si="3"/>
        <v>0</v>
      </c>
      <c r="G20" s="15">
        <f t="shared" si="4"/>
        <v>0</v>
      </c>
      <c r="H20" s="15">
        <f t="shared" si="5"/>
        <v>0</v>
      </c>
      <c r="I20" s="15">
        <f t="shared" si="6"/>
        <v>0</v>
      </c>
      <c r="K20" s="64">
        <v>45455</v>
      </c>
      <c r="L20" s="58">
        <f t="shared" si="0"/>
        <v>6</v>
      </c>
      <c r="M20">
        <f t="shared" si="7"/>
        <v>2024</v>
      </c>
      <c r="N20" s="59">
        <v>1</v>
      </c>
      <c r="O20" s="15">
        <f t="shared" si="8"/>
        <v>0</v>
      </c>
      <c r="P20" s="15">
        <f t="shared" si="9"/>
        <v>0</v>
      </c>
      <c r="Q20" s="15">
        <f t="shared" si="10"/>
        <v>1</v>
      </c>
      <c r="R20" s="15">
        <f t="shared" si="11"/>
        <v>0</v>
      </c>
      <c r="S20" s="15">
        <f t="shared" si="12"/>
        <v>0</v>
      </c>
      <c r="T20" s="15">
        <f t="shared" si="13"/>
        <v>0</v>
      </c>
    </row>
    <row r="21" spans="1:20" x14ac:dyDescent="0.35">
      <c r="A21" s="15">
        <v>7</v>
      </c>
      <c r="B21" s="15">
        <v>2024</v>
      </c>
      <c r="C21" s="60"/>
      <c r="D21" s="56">
        <f t="shared" si="1"/>
        <v>0</v>
      </c>
      <c r="E21" s="15">
        <f t="shared" si="2"/>
        <v>0</v>
      </c>
      <c r="F21" s="15">
        <f t="shared" si="3"/>
        <v>0</v>
      </c>
      <c r="G21" s="15">
        <f t="shared" si="4"/>
        <v>0</v>
      </c>
      <c r="H21" s="15">
        <f t="shared" si="5"/>
        <v>0</v>
      </c>
      <c r="I21" s="15">
        <f t="shared" si="6"/>
        <v>0</v>
      </c>
      <c r="K21" s="64">
        <v>45526</v>
      </c>
      <c r="L21" s="58">
        <f t="shared" si="0"/>
        <v>8</v>
      </c>
      <c r="M21">
        <f t="shared" si="7"/>
        <v>2024</v>
      </c>
      <c r="N21" s="60"/>
      <c r="O21" s="15">
        <f t="shared" si="8"/>
        <v>0</v>
      </c>
      <c r="P21" s="15">
        <f t="shared" si="9"/>
        <v>0</v>
      </c>
      <c r="Q21" s="15">
        <f t="shared" si="10"/>
        <v>0</v>
      </c>
      <c r="R21" s="15">
        <f t="shared" si="11"/>
        <v>0</v>
      </c>
      <c r="S21" s="15">
        <f t="shared" si="12"/>
        <v>0</v>
      </c>
      <c r="T21" s="15">
        <f t="shared" si="13"/>
        <v>0</v>
      </c>
    </row>
    <row r="22" spans="1:20" x14ac:dyDescent="0.35">
      <c r="A22" s="15">
        <v>5</v>
      </c>
      <c r="B22" s="15">
        <v>2024</v>
      </c>
      <c r="C22" s="55">
        <v>1</v>
      </c>
      <c r="D22" s="56">
        <f t="shared" si="1"/>
        <v>0</v>
      </c>
      <c r="E22" s="15">
        <f t="shared" si="2"/>
        <v>1</v>
      </c>
      <c r="F22" s="15">
        <f t="shared" si="3"/>
        <v>0</v>
      </c>
      <c r="G22" s="15">
        <f t="shared" si="4"/>
        <v>0</v>
      </c>
      <c r="H22" s="15">
        <f t="shared" si="5"/>
        <v>0</v>
      </c>
      <c r="I22" s="15">
        <f t="shared" si="6"/>
        <v>0</v>
      </c>
      <c r="K22" s="64">
        <v>45443</v>
      </c>
      <c r="L22" s="58">
        <f t="shared" si="0"/>
        <v>5</v>
      </c>
      <c r="M22">
        <f t="shared" si="7"/>
        <v>2024</v>
      </c>
      <c r="N22" s="55">
        <v>1</v>
      </c>
      <c r="O22" s="15">
        <f t="shared" si="8"/>
        <v>0</v>
      </c>
      <c r="P22" s="15">
        <f t="shared" si="9"/>
        <v>1</v>
      </c>
      <c r="Q22" s="15">
        <f t="shared" si="10"/>
        <v>0</v>
      </c>
      <c r="R22" s="15">
        <f t="shared" si="11"/>
        <v>0</v>
      </c>
      <c r="S22" s="15">
        <f t="shared" si="12"/>
        <v>0</v>
      </c>
      <c r="T22" s="15">
        <f t="shared" si="13"/>
        <v>0</v>
      </c>
    </row>
    <row r="23" spans="1:20" x14ac:dyDescent="0.35">
      <c r="A23" s="15">
        <v>4</v>
      </c>
      <c r="B23" s="15">
        <v>2024</v>
      </c>
      <c r="C23" s="59">
        <v>0.5</v>
      </c>
      <c r="D23" s="56">
        <f t="shared" si="1"/>
        <v>0.5</v>
      </c>
      <c r="E23" s="15">
        <f t="shared" si="2"/>
        <v>0</v>
      </c>
      <c r="F23" s="15">
        <f t="shared" si="3"/>
        <v>0</v>
      </c>
      <c r="G23" s="15">
        <f t="shared" si="4"/>
        <v>0</v>
      </c>
      <c r="H23" s="15">
        <f t="shared" si="5"/>
        <v>0</v>
      </c>
      <c r="I23" s="15">
        <f t="shared" si="6"/>
        <v>0</v>
      </c>
      <c r="K23" s="65">
        <v>45446</v>
      </c>
      <c r="L23" s="58">
        <f t="shared" si="0"/>
        <v>6</v>
      </c>
      <c r="M23">
        <f t="shared" si="7"/>
        <v>2024</v>
      </c>
      <c r="N23" s="59">
        <v>0.5</v>
      </c>
      <c r="O23" s="15">
        <f t="shared" si="8"/>
        <v>0</v>
      </c>
      <c r="P23" s="15">
        <f t="shared" si="9"/>
        <v>0</v>
      </c>
      <c r="Q23" s="15">
        <f t="shared" si="10"/>
        <v>0.5</v>
      </c>
      <c r="R23" s="15">
        <f t="shared" si="11"/>
        <v>0</v>
      </c>
      <c r="S23" s="15">
        <f t="shared" si="12"/>
        <v>0</v>
      </c>
      <c r="T23" s="15">
        <f t="shared" si="13"/>
        <v>0</v>
      </c>
    </row>
    <row r="24" spans="1:20" x14ac:dyDescent="0.35">
      <c r="A24" s="15">
        <v>5</v>
      </c>
      <c r="B24" s="15">
        <v>2024</v>
      </c>
      <c r="C24" s="59">
        <v>0.5</v>
      </c>
      <c r="D24" s="56">
        <f t="shared" si="1"/>
        <v>0</v>
      </c>
      <c r="E24" s="15">
        <f t="shared" si="2"/>
        <v>0.5</v>
      </c>
      <c r="F24" s="15">
        <f t="shared" si="3"/>
        <v>0</v>
      </c>
      <c r="G24" s="15">
        <f t="shared" si="4"/>
        <v>0</v>
      </c>
      <c r="H24" s="15">
        <f t="shared" si="5"/>
        <v>0</v>
      </c>
      <c r="I24" s="15">
        <f t="shared" si="6"/>
        <v>0</v>
      </c>
      <c r="K24" s="66">
        <v>45471</v>
      </c>
      <c r="L24" s="58">
        <f t="shared" si="0"/>
        <v>6</v>
      </c>
      <c r="M24">
        <f t="shared" si="7"/>
        <v>2024</v>
      </c>
      <c r="N24" s="59">
        <v>0.5</v>
      </c>
      <c r="O24" s="15">
        <f t="shared" si="8"/>
        <v>0</v>
      </c>
      <c r="P24" s="15">
        <f t="shared" si="9"/>
        <v>0</v>
      </c>
      <c r="Q24" s="15">
        <f t="shared" si="10"/>
        <v>0.5</v>
      </c>
      <c r="R24" s="15">
        <f t="shared" si="11"/>
        <v>0</v>
      </c>
      <c r="S24" s="15">
        <f t="shared" si="12"/>
        <v>0</v>
      </c>
      <c r="T24" s="15">
        <f t="shared" si="13"/>
        <v>0</v>
      </c>
    </row>
    <row r="25" spans="1:20" x14ac:dyDescent="0.35">
      <c r="A25" s="15">
        <v>5</v>
      </c>
      <c r="B25" s="15">
        <v>2024</v>
      </c>
      <c r="C25" s="59">
        <v>0.5</v>
      </c>
      <c r="D25" s="56">
        <f t="shared" si="1"/>
        <v>0</v>
      </c>
      <c r="E25" s="15">
        <f t="shared" si="2"/>
        <v>0.5</v>
      </c>
      <c r="F25" s="15">
        <f t="shared" si="3"/>
        <v>0</v>
      </c>
      <c r="G25" s="15">
        <f t="shared" si="4"/>
        <v>0</v>
      </c>
      <c r="H25" s="15">
        <f t="shared" si="5"/>
        <v>0</v>
      </c>
      <c r="I25" s="15">
        <f t="shared" si="6"/>
        <v>0</v>
      </c>
      <c r="K25" s="63">
        <v>45471</v>
      </c>
      <c r="L25" s="58">
        <f t="shared" si="0"/>
        <v>6</v>
      </c>
      <c r="M25">
        <f t="shared" si="7"/>
        <v>2024</v>
      </c>
      <c r="N25" s="59">
        <v>0.5</v>
      </c>
      <c r="O25" s="15">
        <f t="shared" si="8"/>
        <v>0</v>
      </c>
      <c r="P25" s="15">
        <f t="shared" si="9"/>
        <v>0</v>
      </c>
      <c r="Q25" s="15">
        <f t="shared" si="10"/>
        <v>0.5</v>
      </c>
      <c r="R25" s="15">
        <f t="shared" si="11"/>
        <v>0</v>
      </c>
      <c r="S25" s="15">
        <f t="shared" si="12"/>
        <v>0</v>
      </c>
      <c r="T25" s="15">
        <f t="shared" si="13"/>
        <v>0</v>
      </c>
    </row>
    <row r="26" spans="1:20" x14ac:dyDescent="0.35">
      <c r="A26" s="15">
        <v>7</v>
      </c>
      <c r="B26" s="15">
        <v>2024</v>
      </c>
      <c r="C26" s="55">
        <v>1</v>
      </c>
      <c r="D26" s="56">
        <f t="shared" si="1"/>
        <v>0</v>
      </c>
      <c r="E26" s="15">
        <f t="shared" si="2"/>
        <v>0</v>
      </c>
      <c r="F26" s="15">
        <f t="shared" si="3"/>
        <v>0</v>
      </c>
      <c r="G26" s="15">
        <f t="shared" si="4"/>
        <v>1</v>
      </c>
      <c r="H26" s="15">
        <f t="shared" si="5"/>
        <v>0</v>
      </c>
      <c r="I26" s="15">
        <f t="shared" si="6"/>
        <v>0</v>
      </c>
      <c r="K26" s="63">
        <v>45526</v>
      </c>
      <c r="L26" s="58">
        <f t="shared" si="0"/>
        <v>8</v>
      </c>
      <c r="M26">
        <f t="shared" si="7"/>
        <v>2024</v>
      </c>
      <c r="N26" s="55">
        <v>1</v>
      </c>
      <c r="O26" s="15">
        <f t="shared" si="8"/>
        <v>0</v>
      </c>
      <c r="P26" s="15">
        <f t="shared" si="9"/>
        <v>0</v>
      </c>
      <c r="Q26" s="15">
        <f t="shared" si="10"/>
        <v>0</v>
      </c>
      <c r="R26" s="15">
        <f t="shared" si="11"/>
        <v>0</v>
      </c>
      <c r="S26" s="15">
        <f t="shared" si="12"/>
        <v>1</v>
      </c>
      <c r="T26" s="15">
        <f t="shared" si="13"/>
        <v>0</v>
      </c>
    </row>
    <row r="27" spans="1:20" x14ac:dyDescent="0.35">
      <c r="A27" s="15">
        <v>6</v>
      </c>
      <c r="B27" s="15">
        <v>2024</v>
      </c>
      <c r="C27" s="59">
        <v>0.5</v>
      </c>
      <c r="D27" s="56">
        <f t="shared" si="1"/>
        <v>0</v>
      </c>
      <c r="E27" s="15">
        <f t="shared" si="2"/>
        <v>0</v>
      </c>
      <c r="F27" s="15">
        <f t="shared" si="3"/>
        <v>0.5</v>
      </c>
      <c r="G27" s="15">
        <f t="shared" si="4"/>
        <v>0</v>
      </c>
      <c r="H27" s="15">
        <f t="shared" si="5"/>
        <v>0</v>
      </c>
      <c r="I27" s="15">
        <f t="shared" si="6"/>
        <v>0</v>
      </c>
      <c r="K27" s="64">
        <v>45474</v>
      </c>
      <c r="L27" s="58">
        <f t="shared" si="0"/>
        <v>7</v>
      </c>
      <c r="M27">
        <f t="shared" si="7"/>
        <v>2024</v>
      </c>
      <c r="N27" s="59">
        <v>0.5</v>
      </c>
      <c r="O27" s="15">
        <f t="shared" si="8"/>
        <v>0</v>
      </c>
      <c r="P27" s="15">
        <f t="shared" si="9"/>
        <v>0</v>
      </c>
      <c r="Q27" s="15">
        <f t="shared" si="10"/>
        <v>0</v>
      </c>
      <c r="R27" s="15">
        <f t="shared" si="11"/>
        <v>0.5</v>
      </c>
      <c r="S27" s="15">
        <f t="shared" si="12"/>
        <v>0</v>
      </c>
      <c r="T27" s="15">
        <f t="shared" si="13"/>
        <v>0</v>
      </c>
    </row>
    <row r="28" spans="1:20" x14ac:dyDescent="0.35">
      <c r="A28" s="15">
        <v>4</v>
      </c>
      <c r="B28" s="15">
        <v>2024</v>
      </c>
      <c r="C28" s="59">
        <v>1</v>
      </c>
      <c r="D28" s="56">
        <f t="shared" si="1"/>
        <v>1</v>
      </c>
      <c r="E28" s="15">
        <f t="shared" si="2"/>
        <v>0</v>
      </c>
      <c r="F28" s="15">
        <f t="shared" si="3"/>
        <v>0</v>
      </c>
      <c r="G28" s="15">
        <f t="shared" si="4"/>
        <v>0</v>
      </c>
      <c r="H28" s="15">
        <f t="shared" si="5"/>
        <v>0</v>
      </c>
      <c r="I28" s="15">
        <f t="shared" si="6"/>
        <v>0</v>
      </c>
      <c r="K28" s="64">
        <v>45428</v>
      </c>
      <c r="L28" s="58">
        <f t="shared" si="0"/>
        <v>5</v>
      </c>
      <c r="M28">
        <f t="shared" si="7"/>
        <v>2024</v>
      </c>
      <c r="N28" s="59">
        <v>1</v>
      </c>
      <c r="O28" s="15">
        <f t="shared" si="8"/>
        <v>0</v>
      </c>
      <c r="P28" s="15">
        <f t="shared" si="9"/>
        <v>1</v>
      </c>
      <c r="Q28" s="15">
        <f t="shared" si="10"/>
        <v>0</v>
      </c>
      <c r="R28" s="15">
        <f t="shared" si="11"/>
        <v>0</v>
      </c>
      <c r="S28" s="15">
        <f t="shared" si="12"/>
        <v>0</v>
      </c>
      <c r="T28" s="15">
        <f t="shared" si="13"/>
        <v>0</v>
      </c>
    </row>
    <row r="29" spans="1:20" x14ac:dyDescent="0.35">
      <c r="A29" s="15">
        <v>7</v>
      </c>
      <c r="B29" s="15">
        <v>2024</v>
      </c>
      <c r="C29" s="59">
        <v>0.5</v>
      </c>
      <c r="D29" s="56">
        <f t="shared" si="1"/>
        <v>0</v>
      </c>
      <c r="E29" s="15">
        <f t="shared" si="2"/>
        <v>0</v>
      </c>
      <c r="F29" s="15">
        <f t="shared" si="3"/>
        <v>0</v>
      </c>
      <c r="G29" s="15">
        <f t="shared" si="4"/>
        <v>0.5</v>
      </c>
      <c r="H29" s="15">
        <f t="shared" si="5"/>
        <v>0</v>
      </c>
      <c r="I29" s="15">
        <f t="shared" si="6"/>
        <v>0</v>
      </c>
      <c r="K29" s="64">
        <v>45534</v>
      </c>
      <c r="L29" s="58">
        <f t="shared" si="0"/>
        <v>8</v>
      </c>
      <c r="M29">
        <f t="shared" si="7"/>
        <v>2024</v>
      </c>
      <c r="N29" s="59">
        <v>0.5</v>
      </c>
      <c r="O29" s="15">
        <f t="shared" si="8"/>
        <v>0</v>
      </c>
      <c r="P29" s="15">
        <f t="shared" si="9"/>
        <v>0</v>
      </c>
      <c r="Q29" s="15">
        <f t="shared" si="10"/>
        <v>0</v>
      </c>
      <c r="R29" s="15">
        <f t="shared" si="11"/>
        <v>0</v>
      </c>
      <c r="S29" s="15">
        <f t="shared" si="12"/>
        <v>0.5</v>
      </c>
      <c r="T29" s="15">
        <f t="shared" si="13"/>
        <v>0</v>
      </c>
    </row>
    <row r="30" spans="1:20" x14ac:dyDescent="0.35">
      <c r="A30" s="15">
        <v>9</v>
      </c>
      <c r="B30" s="15">
        <v>2024</v>
      </c>
      <c r="C30" s="60"/>
      <c r="D30" s="56">
        <f t="shared" si="1"/>
        <v>0</v>
      </c>
      <c r="E30" s="15">
        <f t="shared" si="2"/>
        <v>0</v>
      </c>
      <c r="F30" s="15">
        <f t="shared" si="3"/>
        <v>0</v>
      </c>
      <c r="G30" s="15">
        <f t="shared" si="4"/>
        <v>0</v>
      </c>
      <c r="H30" s="15">
        <f t="shared" si="5"/>
        <v>0</v>
      </c>
      <c r="I30" s="15">
        <f t="shared" si="6"/>
        <v>0</v>
      </c>
      <c r="K30" s="64">
        <v>45569</v>
      </c>
      <c r="L30" s="58">
        <f t="shared" si="0"/>
        <v>10</v>
      </c>
      <c r="M30">
        <f t="shared" si="7"/>
        <v>2024</v>
      </c>
      <c r="N30" s="60"/>
      <c r="O30" s="15">
        <f t="shared" si="8"/>
        <v>0</v>
      </c>
      <c r="P30" s="15">
        <f t="shared" si="9"/>
        <v>0</v>
      </c>
      <c r="Q30" s="15">
        <f t="shared" si="10"/>
        <v>0</v>
      </c>
      <c r="R30" s="15">
        <f t="shared" si="11"/>
        <v>0</v>
      </c>
      <c r="S30" s="15">
        <f t="shared" si="12"/>
        <v>0</v>
      </c>
      <c r="T30" s="15">
        <f t="shared" si="13"/>
        <v>0</v>
      </c>
    </row>
    <row r="31" spans="1:20" x14ac:dyDescent="0.35">
      <c r="A31" s="15">
        <v>7</v>
      </c>
      <c r="B31" s="15">
        <v>2024</v>
      </c>
      <c r="C31" s="59">
        <v>1</v>
      </c>
      <c r="D31" s="56">
        <f t="shared" si="1"/>
        <v>0</v>
      </c>
      <c r="E31" s="15">
        <f t="shared" si="2"/>
        <v>0</v>
      </c>
      <c r="F31" s="15">
        <f t="shared" si="3"/>
        <v>0</v>
      </c>
      <c r="G31" s="15">
        <f t="shared" si="4"/>
        <v>1</v>
      </c>
      <c r="H31" s="15">
        <f t="shared" si="5"/>
        <v>0</v>
      </c>
      <c r="I31" s="15">
        <f t="shared" si="6"/>
        <v>0</v>
      </c>
      <c r="K31" s="64">
        <v>45534</v>
      </c>
      <c r="L31" s="58">
        <f t="shared" si="0"/>
        <v>8</v>
      </c>
      <c r="M31">
        <f t="shared" si="7"/>
        <v>2024</v>
      </c>
      <c r="N31" s="59">
        <v>1</v>
      </c>
      <c r="O31" s="15">
        <f t="shared" si="8"/>
        <v>0</v>
      </c>
      <c r="P31" s="15">
        <f t="shared" si="9"/>
        <v>0</v>
      </c>
      <c r="Q31" s="15">
        <f t="shared" si="10"/>
        <v>0</v>
      </c>
      <c r="R31" s="15">
        <f t="shared" si="11"/>
        <v>0</v>
      </c>
      <c r="S31" s="15">
        <f t="shared" si="12"/>
        <v>1</v>
      </c>
      <c r="T31" s="15">
        <f t="shared" si="13"/>
        <v>0</v>
      </c>
    </row>
    <row r="32" spans="1:20" x14ac:dyDescent="0.35">
      <c r="A32" s="15">
        <v>7</v>
      </c>
      <c r="B32" s="15">
        <v>2024</v>
      </c>
      <c r="C32" s="59">
        <v>0.75</v>
      </c>
      <c r="D32" s="56">
        <f t="shared" si="1"/>
        <v>0</v>
      </c>
      <c r="E32" s="15">
        <f t="shared" si="2"/>
        <v>0</v>
      </c>
      <c r="F32" s="15">
        <f t="shared" si="3"/>
        <v>0</v>
      </c>
      <c r="G32" s="15">
        <f t="shared" si="4"/>
        <v>0.75</v>
      </c>
      <c r="H32" s="15">
        <f t="shared" si="5"/>
        <v>0</v>
      </c>
      <c r="I32" s="15">
        <f t="shared" si="6"/>
        <v>0</v>
      </c>
      <c r="K32" s="64">
        <v>45534</v>
      </c>
      <c r="L32" s="58">
        <f t="shared" si="0"/>
        <v>8</v>
      </c>
      <c r="M32">
        <f t="shared" si="7"/>
        <v>2024</v>
      </c>
      <c r="N32" s="59">
        <v>0.75</v>
      </c>
      <c r="O32" s="15">
        <f t="shared" si="8"/>
        <v>0</v>
      </c>
      <c r="P32" s="15">
        <f t="shared" si="9"/>
        <v>0</v>
      </c>
      <c r="Q32" s="15">
        <f t="shared" si="10"/>
        <v>0</v>
      </c>
      <c r="R32" s="15">
        <f t="shared" si="11"/>
        <v>0</v>
      </c>
      <c r="S32" s="15">
        <f t="shared" si="12"/>
        <v>0.75</v>
      </c>
      <c r="T32" s="15">
        <f t="shared" si="13"/>
        <v>0</v>
      </c>
    </row>
    <row r="33" spans="1:20" x14ac:dyDescent="0.35">
      <c r="A33" s="15">
        <v>8</v>
      </c>
      <c r="B33" s="15">
        <v>2024</v>
      </c>
      <c r="C33" s="59">
        <v>0.75</v>
      </c>
      <c r="D33" s="56">
        <f t="shared" si="1"/>
        <v>0</v>
      </c>
      <c r="E33" s="15">
        <f t="shared" si="2"/>
        <v>0</v>
      </c>
      <c r="F33" s="15">
        <f t="shared" si="3"/>
        <v>0</v>
      </c>
      <c r="G33" s="15">
        <f t="shared" si="4"/>
        <v>0</v>
      </c>
      <c r="H33" s="15">
        <f t="shared" si="5"/>
        <v>0.75</v>
      </c>
      <c r="I33" s="15">
        <f t="shared" si="6"/>
        <v>0</v>
      </c>
      <c r="K33" s="64">
        <v>45540</v>
      </c>
      <c r="L33" s="58">
        <f t="shared" si="0"/>
        <v>9</v>
      </c>
      <c r="M33">
        <f t="shared" si="7"/>
        <v>2024</v>
      </c>
      <c r="N33" s="59">
        <v>0.75</v>
      </c>
      <c r="O33" s="15">
        <f t="shared" si="8"/>
        <v>0</v>
      </c>
      <c r="P33" s="15">
        <f t="shared" si="9"/>
        <v>0</v>
      </c>
      <c r="Q33" s="15">
        <f t="shared" si="10"/>
        <v>0</v>
      </c>
      <c r="R33" s="15">
        <f t="shared" si="11"/>
        <v>0</v>
      </c>
      <c r="S33" s="15">
        <f t="shared" si="12"/>
        <v>0</v>
      </c>
      <c r="T33" s="15">
        <f t="shared" si="13"/>
        <v>0.75</v>
      </c>
    </row>
    <row r="34" spans="1:20" x14ac:dyDescent="0.35">
      <c r="A34" s="15">
        <v>7</v>
      </c>
      <c r="B34" s="15">
        <v>2024</v>
      </c>
      <c r="C34" s="59">
        <v>0.5</v>
      </c>
      <c r="D34" s="56">
        <f t="shared" si="1"/>
        <v>0</v>
      </c>
      <c r="E34" s="15">
        <f t="shared" si="2"/>
        <v>0</v>
      </c>
      <c r="F34" s="15">
        <f t="shared" si="3"/>
        <v>0</v>
      </c>
      <c r="G34" s="15">
        <f t="shared" si="4"/>
        <v>0.5</v>
      </c>
      <c r="H34" s="15">
        <f t="shared" si="5"/>
        <v>0</v>
      </c>
      <c r="I34" s="15">
        <f t="shared" si="6"/>
        <v>0</v>
      </c>
      <c r="K34" s="64">
        <v>45534</v>
      </c>
      <c r="L34" s="58">
        <f t="shared" si="0"/>
        <v>8</v>
      </c>
      <c r="M34">
        <f t="shared" si="7"/>
        <v>2024</v>
      </c>
      <c r="N34" s="59">
        <v>0.5</v>
      </c>
      <c r="O34" s="15">
        <f t="shared" si="8"/>
        <v>0</v>
      </c>
      <c r="P34" s="15">
        <f t="shared" si="9"/>
        <v>0</v>
      </c>
      <c r="Q34" s="15">
        <f t="shared" si="10"/>
        <v>0</v>
      </c>
      <c r="R34" s="15">
        <f t="shared" si="11"/>
        <v>0</v>
      </c>
      <c r="S34" s="15">
        <f t="shared" si="12"/>
        <v>0.5</v>
      </c>
      <c r="T34" s="15">
        <f t="shared" si="13"/>
        <v>0</v>
      </c>
    </row>
    <row r="35" spans="1:20" x14ac:dyDescent="0.35">
      <c r="A35" s="15">
        <v>7</v>
      </c>
      <c r="B35" s="15">
        <v>2024</v>
      </c>
      <c r="C35" s="59">
        <v>0.5</v>
      </c>
      <c r="D35" s="56">
        <f t="shared" si="1"/>
        <v>0</v>
      </c>
      <c r="E35" s="15">
        <f t="shared" si="2"/>
        <v>0</v>
      </c>
      <c r="F35" s="15">
        <f t="shared" si="3"/>
        <v>0</v>
      </c>
      <c r="G35" s="15">
        <f t="shared" si="4"/>
        <v>0.5</v>
      </c>
      <c r="H35" s="15">
        <f t="shared" si="5"/>
        <v>0</v>
      </c>
      <c r="I35" s="15">
        <f t="shared" si="6"/>
        <v>0</v>
      </c>
      <c r="K35" s="64">
        <v>45534</v>
      </c>
      <c r="L35" s="58">
        <f t="shared" si="0"/>
        <v>8</v>
      </c>
      <c r="M35">
        <f t="shared" si="7"/>
        <v>2024</v>
      </c>
      <c r="N35" s="59">
        <v>0.5</v>
      </c>
      <c r="O35" s="15">
        <f t="shared" si="8"/>
        <v>0</v>
      </c>
      <c r="P35" s="15">
        <f t="shared" si="9"/>
        <v>0</v>
      </c>
      <c r="Q35" s="15">
        <f t="shared" si="10"/>
        <v>0</v>
      </c>
      <c r="R35" s="15">
        <f t="shared" si="11"/>
        <v>0</v>
      </c>
      <c r="S35" s="15">
        <f t="shared" si="12"/>
        <v>0.5</v>
      </c>
      <c r="T35" s="15">
        <f t="shared" si="13"/>
        <v>0</v>
      </c>
    </row>
    <row r="36" spans="1:20" x14ac:dyDescent="0.35">
      <c r="A36" s="15">
        <v>7</v>
      </c>
      <c r="B36" s="15">
        <v>2024</v>
      </c>
      <c r="C36" s="59">
        <v>1</v>
      </c>
      <c r="D36" s="56">
        <f t="shared" si="1"/>
        <v>0</v>
      </c>
      <c r="E36" s="15">
        <f t="shared" si="2"/>
        <v>0</v>
      </c>
      <c r="F36" s="15">
        <f t="shared" si="3"/>
        <v>0</v>
      </c>
      <c r="G36" s="15">
        <f t="shared" si="4"/>
        <v>1</v>
      </c>
      <c r="H36" s="15">
        <f t="shared" si="5"/>
        <v>0</v>
      </c>
      <c r="I36" s="15">
        <f t="shared" si="6"/>
        <v>0</v>
      </c>
      <c r="K36" s="64">
        <v>45504</v>
      </c>
      <c r="L36" s="58">
        <f t="shared" si="0"/>
        <v>7</v>
      </c>
      <c r="M36">
        <f t="shared" si="7"/>
        <v>2024</v>
      </c>
      <c r="N36" s="59">
        <v>1</v>
      </c>
      <c r="O36" s="15">
        <f t="shared" si="8"/>
        <v>0</v>
      </c>
      <c r="P36" s="15">
        <f t="shared" si="9"/>
        <v>0</v>
      </c>
      <c r="Q36" s="15">
        <f t="shared" si="10"/>
        <v>0</v>
      </c>
      <c r="R36" s="15">
        <f t="shared" si="11"/>
        <v>1</v>
      </c>
      <c r="S36" s="15">
        <f t="shared" si="12"/>
        <v>0</v>
      </c>
      <c r="T36" s="15">
        <f t="shared" si="13"/>
        <v>0</v>
      </c>
    </row>
    <row r="37" spans="1:20" x14ac:dyDescent="0.35">
      <c r="A37" s="15">
        <v>12</v>
      </c>
      <c r="B37" s="15">
        <v>2023</v>
      </c>
      <c r="C37" s="59">
        <v>0.75</v>
      </c>
      <c r="D37" s="56">
        <f t="shared" si="1"/>
        <v>0</v>
      </c>
      <c r="E37" s="15">
        <f t="shared" si="2"/>
        <v>0</v>
      </c>
      <c r="F37" s="15">
        <f t="shared" si="3"/>
        <v>0</v>
      </c>
      <c r="G37" s="15">
        <f t="shared" si="4"/>
        <v>0</v>
      </c>
      <c r="H37" s="15">
        <f t="shared" si="5"/>
        <v>0</v>
      </c>
      <c r="I37" s="15">
        <f t="shared" si="6"/>
        <v>0</v>
      </c>
      <c r="K37" s="64">
        <v>45335</v>
      </c>
      <c r="L37" s="58">
        <f t="shared" si="0"/>
        <v>2</v>
      </c>
      <c r="M37">
        <f t="shared" si="7"/>
        <v>2024</v>
      </c>
      <c r="N37" s="59">
        <v>0.75</v>
      </c>
      <c r="O37" s="15">
        <f t="shared" si="8"/>
        <v>0</v>
      </c>
      <c r="P37" s="15">
        <f t="shared" si="9"/>
        <v>0</v>
      </c>
      <c r="Q37" s="15">
        <f t="shared" si="10"/>
        <v>0</v>
      </c>
      <c r="R37" s="15">
        <f t="shared" si="11"/>
        <v>0</v>
      </c>
      <c r="S37" s="15">
        <f t="shared" si="12"/>
        <v>0</v>
      </c>
      <c r="T37" s="15">
        <f t="shared" si="13"/>
        <v>0</v>
      </c>
    </row>
    <row r="38" spans="1:20" x14ac:dyDescent="0.35">
      <c r="A38" s="15">
        <v>1</v>
      </c>
      <c r="B38" s="15">
        <v>2024</v>
      </c>
      <c r="C38" s="59">
        <v>0.5</v>
      </c>
      <c r="D38" s="56">
        <f t="shared" si="1"/>
        <v>0</v>
      </c>
      <c r="E38" s="15">
        <f t="shared" si="2"/>
        <v>0</v>
      </c>
      <c r="F38" s="15">
        <f t="shared" si="3"/>
        <v>0</v>
      </c>
      <c r="G38" s="15">
        <f t="shared" si="4"/>
        <v>0</v>
      </c>
      <c r="H38" s="15">
        <f t="shared" si="5"/>
        <v>0</v>
      </c>
      <c r="I38" s="15">
        <f t="shared" si="6"/>
        <v>0</v>
      </c>
      <c r="K38" s="64">
        <v>45456</v>
      </c>
      <c r="L38" s="58">
        <f t="shared" si="0"/>
        <v>6</v>
      </c>
      <c r="M38">
        <f t="shared" si="7"/>
        <v>2024</v>
      </c>
      <c r="N38" s="59">
        <v>0.5</v>
      </c>
      <c r="O38" s="15">
        <f t="shared" si="8"/>
        <v>0</v>
      </c>
      <c r="P38" s="15">
        <f t="shared" si="9"/>
        <v>0</v>
      </c>
      <c r="Q38" s="15">
        <f t="shared" si="10"/>
        <v>0.5</v>
      </c>
      <c r="R38" s="15">
        <f t="shared" si="11"/>
        <v>0</v>
      </c>
      <c r="S38" s="15">
        <f t="shared" si="12"/>
        <v>0</v>
      </c>
      <c r="T38" s="15">
        <f t="shared" si="13"/>
        <v>0</v>
      </c>
    </row>
    <row r="39" spans="1:20" x14ac:dyDescent="0.35">
      <c r="A39" s="15">
        <v>1</v>
      </c>
      <c r="B39" s="15">
        <v>2024</v>
      </c>
      <c r="C39" s="59">
        <v>0.5</v>
      </c>
      <c r="D39" s="56">
        <f t="shared" si="1"/>
        <v>0</v>
      </c>
      <c r="E39" s="15">
        <f t="shared" si="2"/>
        <v>0</v>
      </c>
      <c r="F39" s="15">
        <f t="shared" si="3"/>
        <v>0</v>
      </c>
      <c r="G39" s="15">
        <f t="shared" si="4"/>
        <v>0</v>
      </c>
      <c r="H39" s="15">
        <f t="shared" si="5"/>
        <v>0</v>
      </c>
      <c r="I39" s="15">
        <f t="shared" si="6"/>
        <v>0</v>
      </c>
      <c r="K39" s="64">
        <v>45456</v>
      </c>
      <c r="L39" s="58">
        <f t="shared" si="0"/>
        <v>6</v>
      </c>
      <c r="M39">
        <f t="shared" si="7"/>
        <v>2024</v>
      </c>
      <c r="N39" s="59">
        <v>0.5</v>
      </c>
      <c r="O39" s="15">
        <f t="shared" si="8"/>
        <v>0</v>
      </c>
      <c r="P39" s="15">
        <f t="shared" si="9"/>
        <v>0</v>
      </c>
      <c r="Q39" s="15">
        <f t="shared" si="10"/>
        <v>0.5</v>
      </c>
      <c r="R39" s="15">
        <f t="shared" si="11"/>
        <v>0</v>
      </c>
      <c r="S39" s="15">
        <f t="shared" si="12"/>
        <v>0</v>
      </c>
      <c r="T39" s="15">
        <f t="shared" si="13"/>
        <v>0</v>
      </c>
    </row>
    <row r="40" spans="1:20" x14ac:dyDescent="0.35">
      <c r="A40" s="15">
        <v>9</v>
      </c>
      <c r="B40" s="15">
        <v>2023</v>
      </c>
      <c r="C40" s="59">
        <v>1</v>
      </c>
      <c r="D40" s="56">
        <f t="shared" si="1"/>
        <v>0</v>
      </c>
      <c r="E40" s="15">
        <f t="shared" si="2"/>
        <v>0</v>
      </c>
      <c r="F40" s="15">
        <f t="shared" si="3"/>
        <v>0</v>
      </c>
      <c r="G40" s="15">
        <f t="shared" si="4"/>
        <v>0</v>
      </c>
      <c r="H40" s="15">
        <f t="shared" si="5"/>
        <v>0</v>
      </c>
      <c r="I40" s="15">
        <f t="shared" si="6"/>
        <v>0</v>
      </c>
      <c r="K40" s="64">
        <v>45260</v>
      </c>
      <c r="L40" s="58">
        <f t="shared" si="0"/>
        <v>11</v>
      </c>
      <c r="M40">
        <f t="shared" si="7"/>
        <v>2023</v>
      </c>
      <c r="N40" s="59">
        <v>1</v>
      </c>
      <c r="O40" s="15">
        <f t="shared" si="8"/>
        <v>0</v>
      </c>
      <c r="P40" s="15">
        <f t="shared" si="9"/>
        <v>0</v>
      </c>
      <c r="Q40" s="15">
        <f t="shared" si="10"/>
        <v>0</v>
      </c>
      <c r="R40" s="15">
        <f t="shared" si="11"/>
        <v>0</v>
      </c>
      <c r="S40" s="15">
        <f t="shared" si="12"/>
        <v>0</v>
      </c>
      <c r="T40" s="15">
        <f t="shared" si="13"/>
        <v>0</v>
      </c>
    </row>
    <row r="41" spans="1:20" x14ac:dyDescent="0.35">
      <c r="A41" s="15">
        <v>11</v>
      </c>
      <c r="B41" s="15">
        <v>2023</v>
      </c>
      <c r="C41" s="59"/>
      <c r="D41" s="56">
        <f t="shared" si="1"/>
        <v>0</v>
      </c>
      <c r="E41" s="15">
        <f t="shared" si="2"/>
        <v>0</v>
      </c>
      <c r="F41" s="15">
        <f t="shared" si="3"/>
        <v>0</v>
      </c>
      <c r="G41" s="15">
        <f t="shared" si="4"/>
        <v>0</v>
      </c>
      <c r="H41" s="15">
        <f t="shared" si="5"/>
        <v>0</v>
      </c>
      <c r="I41" s="15">
        <f t="shared" si="6"/>
        <v>0</v>
      </c>
      <c r="K41" s="64">
        <v>45294</v>
      </c>
      <c r="L41" s="58">
        <f t="shared" si="0"/>
        <v>1</v>
      </c>
      <c r="M41">
        <f t="shared" si="7"/>
        <v>2024</v>
      </c>
      <c r="N41" s="59"/>
      <c r="O41" s="15">
        <f t="shared" si="8"/>
        <v>0</v>
      </c>
      <c r="P41" s="15">
        <f t="shared" si="9"/>
        <v>0</v>
      </c>
      <c r="Q41" s="15">
        <f t="shared" si="10"/>
        <v>0</v>
      </c>
      <c r="R41" s="15">
        <f t="shared" si="11"/>
        <v>0</v>
      </c>
      <c r="S41" s="15">
        <f t="shared" si="12"/>
        <v>0</v>
      </c>
      <c r="T41" s="15">
        <f t="shared" si="13"/>
        <v>0</v>
      </c>
    </row>
    <row r="42" spans="1:20" x14ac:dyDescent="0.35">
      <c r="A42" s="15">
        <v>1</v>
      </c>
      <c r="B42" s="15">
        <v>2024</v>
      </c>
      <c r="C42" s="59"/>
      <c r="D42" s="56">
        <f t="shared" si="1"/>
        <v>0</v>
      </c>
      <c r="E42" s="15">
        <f t="shared" si="2"/>
        <v>0</v>
      </c>
      <c r="F42" s="15">
        <f t="shared" si="3"/>
        <v>0</v>
      </c>
      <c r="G42" s="15">
        <f t="shared" si="4"/>
        <v>0</v>
      </c>
      <c r="H42" s="15">
        <f t="shared" si="5"/>
        <v>0</v>
      </c>
      <c r="I42" s="15">
        <f t="shared" si="6"/>
        <v>0</v>
      </c>
      <c r="K42" s="64">
        <v>45355</v>
      </c>
      <c r="L42" s="58">
        <f t="shared" si="0"/>
        <v>3</v>
      </c>
      <c r="M42">
        <f t="shared" si="7"/>
        <v>2024</v>
      </c>
      <c r="N42" s="59"/>
      <c r="O42" s="15">
        <f t="shared" si="8"/>
        <v>0</v>
      </c>
      <c r="P42" s="15">
        <f t="shared" si="9"/>
        <v>0</v>
      </c>
      <c r="Q42" s="15">
        <f t="shared" si="10"/>
        <v>0</v>
      </c>
      <c r="R42" s="15">
        <f t="shared" si="11"/>
        <v>0</v>
      </c>
      <c r="S42" s="15">
        <f t="shared" si="12"/>
        <v>0</v>
      </c>
      <c r="T42" s="15">
        <f t="shared" si="13"/>
        <v>0</v>
      </c>
    </row>
    <row r="43" spans="1:20" x14ac:dyDescent="0.35">
      <c r="A43" s="15">
        <v>10</v>
      </c>
      <c r="B43" s="15">
        <v>2023</v>
      </c>
      <c r="C43" s="59">
        <v>0.5</v>
      </c>
      <c r="D43" s="56">
        <f t="shared" si="1"/>
        <v>0</v>
      </c>
      <c r="E43" s="15">
        <f t="shared" si="2"/>
        <v>0</v>
      </c>
      <c r="F43" s="15">
        <f t="shared" si="3"/>
        <v>0</v>
      </c>
      <c r="G43" s="15">
        <f t="shared" si="4"/>
        <v>0</v>
      </c>
      <c r="H43" s="15">
        <f t="shared" si="5"/>
        <v>0</v>
      </c>
      <c r="I43" s="15">
        <f t="shared" si="6"/>
        <v>0</v>
      </c>
      <c r="K43" s="64">
        <v>45363</v>
      </c>
      <c r="L43" s="58">
        <f t="shared" si="0"/>
        <v>3</v>
      </c>
      <c r="M43">
        <f t="shared" si="7"/>
        <v>2024</v>
      </c>
      <c r="N43" s="59">
        <v>0.5</v>
      </c>
      <c r="O43" s="15">
        <f t="shared" si="8"/>
        <v>0</v>
      </c>
      <c r="P43" s="15">
        <f t="shared" si="9"/>
        <v>0</v>
      </c>
      <c r="Q43" s="15">
        <f t="shared" si="10"/>
        <v>0</v>
      </c>
      <c r="R43" s="15">
        <f t="shared" si="11"/>
        <v>0</v>
      </c>
      <c r="S43" s="15">
        <f t="shared" si="12"/>
        <v>0</v>
      </c>
      <c r="T43" s="15">
        <f t="shared" si="13"/>
        <v>0</v>
      </c>
    </row>
    <row r="44" spans="1:20" x14ac:dyDescent="0.35">
      <c r="A44" s="15">
        <v>5</v>
      </c>
      <c r="B44" s="15">
        <v>2024</v>
      </c>
      <c r="C44" s="59">
        <v>0.5</v>
      </c>
      <c r="D44" s="56">
        <f t="shared" si="1"/>
        <v>0</v>
      </c>
      <c r="E44" s="15">
        <f t="shared" si="2"/>
        <v>0.5</v>
      </c>
      <c r="F44" s="15">
        <f t="shared" si="3"/>
        <v>0</v>
      </c>
      <c r="G44" s="15">
        <f t="shared" si="4"/>
        <v>0</v>
      </c>
      <c r="H44" s="15">
        <f t="shared" si="5"/>
        <v>0</v>
      </c>
      <c r="I44" s="15">
        <f t="shared" si="6"/>
        <v>0</v>
      </c>
      <c r="K44" s="67"/>
      <c r="L44" s="58"/>
      <c r="N44" s="59">
        <v>0.5</v>
      </c>
      <c r="O44" s="15">
        <f t="shared" si="8"/>
        <v>0</v>
      </c>
      <c r="P44" s="15">
        <f t="shared" si="9"/>
        <v>0</v>
      </c>
      <c r="Q44" s="15">
        <f t="shared" si="10"/>
        <v>0</v>
      </c>
      <c r="R44" s="15">
        <f t="shared" si="11"/>
        <v>0</v>
      </c>
      <c r="S44" s="15">
        <f t="shared" si="12"/>
        <v>0</v>
      </c>
      <c r="T44" s="15">
        <f t="shared" si="13"/>
        <v>0</v>
      </c>
    </row>
    <row r="45" spans="1:20" x14ac:dyDescent="0.35">
      <c r="A45" s="15">
        <v>10</v>
      </c>
      <c r="B45" s="15">
        <v>2023</v>
      </c>
      <c r="C45" s="59">
        <v>0.5</v>
      </c>
      <c r="D45" s="56">
        <f t="shared" si="1"/>
        <v>0</v>
      </c>
      <c r="E45" s="15">
        <f t="shared" si="2"/>
        <v>0</v>
      </c>
      <c r="F45" s="15">
        <f t="shared" si="3"/>
        <v>0</v>
      </c>
      <c r="G45" s="15">
        <f t="shared" si="4"/>
        <v>0</v>
      </c>
      <c r="H45" s="15">
        <f t="shared" si="5"/>
        <v>0</v>
      </c>
      <c r="I45" s="15">
        <f t="shared" si="6"/>
        <v>0</v>
      </c>
      <c r="K45" s="64">
        <v>45365</v>
      </c>
      <c r="L45" s="58">
        <f t="shared" ref="L45:L50" si="14">MONTH(K45)</f>
        <v>3</v>
      </c>
      <c r="M45">
        <f t="shared" si="7"/>
        <v>2024</v>
      </c>
      <c r="N45" s="59">
        <v>0.5</v>
      </c>
      <c r="O45" s="15">
        <f t="shared" si="8"/>
        <v>0</v>
      </c>
      <c r="P45" s="15">
        <f t="shared" si="9"/>
        <v>0</v>
      </c>
      <c r="Q45" s="15">
        <f t="shared" si="10"/>
        <v>0</v>
      </c>
      <c r="R45" s="15">
        <f t="shared" si="11"/>
        <v>0</v>
      </c>
      <c r="S45" s="15">
        <f t="shared" si="12"/>
        <v>0</v>
      </c>
      <c r="T45" s="15">
        <f t="shared" si="13"/>
        <v>0</v>
      </c>
    </row>
    <row r="46" spans="1:20" x14ac:dyDescent="0.35">
      <c r="A46" s="15">
        <v>11</v>
      </c>
      <c r="B46" s="15">
        <v>2023</v>
      </c>
      <c r="C46" s="59">
        <v>0</v>
      </c>
      <c r="D46" s="56">
        <f t="shared" si="1"/>
        <v>0</v>
      </c>
      <c r="E46" s="15">
        <f t="shared" si="2"/>
        <v>0</v>
      </c>
      <c r="F46" s="15">
        <f t="shared" si="3"/>
        <v>0</v>
      </c>
      <c r="G46" s="15">
        <f t="shared" si="4"/>
        <v>0</v>
      </c>
      <c r="H46" s="15">
        <f t="shared" si="5"/>
        <v>0</v>
      </c>
      <c r="I46" s="15">
        <f t="shared" si="6"/>
        <v>0</v>
      </c>
      <c r="K46" s="64">
        <v>45407</v>
      </c>
      <c r="L46" s="58">
        <f t="shared" si="14"/>
        <v>4</v>
      </c>
      <c r="M46">
        <f t="shared" si="7"/>
        <v>2024</v>
      </c>
      <c r="N46" s="59">
        <v>0</v>
      </c>
      <c r="O46" s="15">
        <f t="shared" si="8"/>
        <v>0</v>
      </c>
      <c r="P46" s="15">
        <f t="shared" si="9"/>
        <v>0</v>
      </c>
      <c r="Q46" s="15">
        <f t="shared" si="10"/>
        <v>0</v>
      </c>
      <c r="R46" s="15">
        <f t="shared" si="11"/>
        <v>0</v>
      </c>
      <c r="S46" s="15">
        <f t="shared" si="12"/>
        <v>0</v>
      </c>
      <c r="T46" s="15">
        <f t="shared" si="13"/>
        <v>0</v>
      </c>
    </row>
    <row r="47" spans="1:20" x14ac:dyDescent="0.35">
      <c r="A47" s="15">
        <v>10</v>
      </c>
      <c r="B47" s="15">
        <v>2023</v>
      </c>
      <c r="C47" s="59">
        <v>0.5</v>
      </c>
      <c r="D47" s="56">
        <f t="shared" si="1"/>
        <v>0</v>
      </c>
      <c r="E47" s="15">
        <f t="shared" si="2"/>
        <v>0</v>
      </c>
      <c r="F47" s="15">
        <f t="shared" si="3"/>
        <v>0</v>
      </c>
      <c r="G47" s="15">
        <f t="shared" si="4"/>
        <v>0</v>
      </c>
      <c r="H47" s="15">
        <f t="shared" si="5"/>
        <v>0</v>
      </c>
      <c r="I47" s="15">
        <f t="shared" si="6"/>
        <v>0</v>
      </c>
      <c r="K47" s="64">
        <v>45414</v>
      </c>
      <c r="L47" s="58">
        <f t="shared" si="14"/>
        <v>5</v>
      </c>
      <c r="M47">
        <f t="shared" si="7"/>
        <v>2024</v>
      </c>
      <c r="N47" s="59">
        <v>0.5</v>
      </c>
      <c r="O47" s="15">
        <f t="shared" si="8"/>
        <v>0</v>
      </c>
      <c r="P47" s="15">
        <f t="shared" si="9"/>
        <v>0.5</v>
      </c>
      <c r="Q47" s="15">
        <f t="shared" si="10"/>
        <v>0</v>
      </c>
      <c r="R47" s="15">
        <f t="shared" si="11"/>
        <v>0</v>
      </c>
      <c r="S47" s="15">
        <f t="shared" si="12"/>
        <v>0</v>
      </c>
      <c r="T47" s="15">
        <f t="shared" si="13"/>
        <v>0</v>
      </c>
    </row>
    <row r="48" spans="1:20" x14ac:dyDescent="0.35">
      <c r="A48" s="15">
        <v>10</v>
      </c>
      <c r="B48" s="15">
        <v>2023</v>
      </c>
      <c r="C48" s="59">
        <v>0.5</v>
      </c>
      <c r="D48" s="56">
        <f t="shared" si="1"/>
        <v>0</v>
      </c>
      <c r="E48" s="15">
        <f t="shared" si="2"/>
        <v>0</v>
      </c>
      <c r="F48" s="15">
        <f t="shared" si="3"/>
        <v>0</v>
      </c>
      <c r="G48" s="15">
        <f t="shared" si="4"/>
        <v>0</v>
      </c>
      <c r="H48" s="15">
        <f t="shared" si="5"/>
        <v>0</v>
      </c>
      <c r="I48" s="15">
        <f t="shared" si="6"/>
        <v>0</v>
      </c>
      <c r="K48" s="64">
        <v>45442</v>
      </c>
      <c r="L48" s="58">
        <f t="shared" si="14"/>
        <v>5</v>
      </c>
      <c r="M48">
        <f t="shared" si="7"/>
        <v>2024</v>
      </c>
      <c r="N48" s="59">
        <v>0.5</v>
      </c>
      <c r="O48" s="15">
        <f t="shared" si="8"/>
        <v>0</v>
      </c>
      <c r="P48" s="15">
        <f t="shared" si="9"/>
        <v>0.5</v>
      </c>
      <c r="Q48" s="15">
        <f t="shared" si="10"/>
        <v>0</v>
      </c>
      <c r="R48" s="15">
        <f t="shared" si="11"/>
        <v>0</v>
      </c>
      <c r="S48" s="15">
        <f t="shared" si="12"/>
        <v>0</v>
      </c>
      <c r="T48" s="15">
        <f t="shared" si="13"/>
        <v>0</v>
      </c>
    </row>
    <row r="49" spans="1:20" x14ac:dyDescent="0.35">
      <c r="A49" s="15">
        <v>5</v>
      </c>
      <c r="B49" s="15">
        <v>2023</v>
      </c>
      <c r="C49" s="59">
        <v>1</v>
      </c>
      <c r="D49" s="56">
        <f>IF(AND(A49=4, B49=2024),C49, 0)</f>
        <v>0</v>
      </c>
      <c r="E49" s="15">
        <f t="shared" si="2"/>
        <v>0</v>
      </c>
      <c r="F49" s="15">
        <f t="shared" si="3"/>
        <v>0</v>
      </c>
      <c r="G49" s="15">
        <f t="shared" si="4"/>
        <v>0</v>
      </c>
      <c r="H49" s="15">
        <f t="shared" si="5"/>
        <v>0</v>
      </c>
      <c r="I49" s="15">
        <f t="shared" si="6"/>
        <v>0</v>
      </c>
      <c r="K49" s="64">
        <v>45212</v>
      </c>
      <c r="L49" s="58">
        <f t="shared" si="14"/>
        <v>10</v>
      </c>
      <c r="M49">
        <f t="shared" si="7"/>
        <v>2023</v>
      </c>
      <c r="N49" s="59">
        <v>1</v>
      </c>
      <c r="O49" s="15">
        <f t="shared" si="8"/>
        <v>0</v>
      </c>
      <c r="P49" s="15">
        <f t="shared" si="9"/>
        <v>0</v>
      </c>
      <c r="Q49" s="15">
        <f t="shared" si="10"/>
        <v>0</v>
      </c>
      <c r="R49" s="15">
        <f t="shared" si="11"/>
        <v>0</v>
      </c>
      <c r="S49" s="15">
        <f t="shared" si="12"/>
        <v>0</v>
      </c>
      <c r="T49" s="15">
        <f t="shared" si="13"/>
        <v>0</v>
      </c>
    </row>
    <row r="50" spans="1:20" x14ac:dyDescent="0.35">
      <c r="A50" s="15">
        <v>4</v>
      </c>
      <c r="B50" s="15">
        <v>2024</v>
      </c>
      <c r="C50" s="59">
        <v>1</v>
      </c>
      <c r="D50" s="56">
        <f t="shared" si="1"/>
        <v>1</v>
      </c>
      <c r="E50" s="15">
        <f t="shared" si="2"/>
        <v>0</v>
      </c>
      <c r="F50" s="15">
        <f t="shared" si="3"/>
        <v>0</v>
      </c>
      <c r="G50" s="15">
        <f t="shared" si="4"/>
        <v>0</v>
      </c>
      <c r="H50" s="15">
        <f t="shared" si="5"/>
        <v>0</v>
      </c>
      <c r="I50" s="15">
        <f t="shared" si="6"/>
        <v>0</v>
      </c>
      <c r="K50" s="64">
        <v>45453</v>
      </c>
      <c r="L50" s="58">
        <f t="shared" si="14"/>
        <v>6</v>
      </c>
      <c r="M50">
        <f t="shared" si="7"/>
        <v>2024</v>
      </c>
      <c r="N50" s="59">
        <v>1</v>
      </c>
      <c r="O50" s="15">
        <f t="shared" si="8"/>
        <v>0</v>
      </c>
      <c r="P50" s="15">
        <f t="shared" si="9"/>
        <v>0</v>
      </c>
      <c r="Q50" s="15">
        <f t="shared" si="10"/>
        <v>1</v>
      </c>
      <c r="R50" s="15">
        <f t="shared" si="11"/>
        <v>0</v>
      </c>
      <c r="S50" s="15">
        <f t="shared" si="12"/>
        <v>0</v>
      </c>
      <c r="T50" s="15">
        <f t="shared" si="13"/>
        <v>0</v>
      </c>
    </row>
    <row r="51" spans="1:20" x14ac:dyDescent="0.35">
      <c r="A51" s="15">
        <v>4</v>
      </c>
      <c r="B51" s="15">
        <v>2024</v>
      </c>
      <c r="C51" s="59">
        <v>0.5</v>
      </c>
      <c r="D51" s="56">
        <f t="shared" si="1"/>
        <v>0.5</v>
      </c>
      <c r="E51" s="15">
        <f t="shared" si="2"/>
        <v>0</v>
      </c>
      <c r="F51" s="15">
        <f t="shared" si="3"/>
        <v>0</v>
      </c>
      <c r="G51" s="15">
        <f t="shared" si="4"/>
        <v>0</v>
      </c>
      <c r="H51" s="15">
        <f t="shared" si="5"/>
        <v>0</v>
      </c>
      <c r="I51" s="15">
        <f t="shared" si="6"/>
        <v>0</v>
      </c>
      <c r="K51" s="63"/>
      <c r="L51" s="58"/>
      <c r="N51" s="59">
        <v>0.5</v>
      </c>
      <c r="O51" s="15">
        <f t="shared" si="8"/>
        <v>0</v>
      </c>
      <c r="P51" s="15">
        <f t="shared" si="9"/>
        <v>0</v>
      </c>
      <c r="Q51" s="15">
        <f t="shared" si="10"/>
        <v>0</v>
      </c>
      <c r="R51" s="15">
        <f t="shared" si="11"/>
        <v>0</v>
      </c>
      <c r="S51" s="15">
        <f t="shared" si="12"/>
        <v>0</v>
      </c>
      <c r="T51" s="15">
        <f t="shared" si="13"/>
        <v>0</v>
      </c>
    </row>
    <row r="52" spans="1:20" x14ac:dyDescent="0.35">
      <c r="A52" s="15">
        <v>4</v>
      </c>
      <c r="B52" s="15">
        <v>2024</v>
      </c>
      <c r="C52" s="59">
        <v>0.5</v>
      </c>
      <c r="D52" s="56">
        <f t="shared" si="1"/>
        <v>0.5</v>
      </c>
      <c r="E52" s="15">
        <f t="shared" si="2"/>
        <v>0</v>
      </c>
      <c r="F52" s="15">
        <f t="shared" si="3"/>
        <v>0</v>
      </c>
      <c r="G52" s="15">
        <f t="shared" si="4"/>
        <v>0</v>
      </c>
      <c r="H52" s="15">
        <f t="shared" si="5"/>
        <v>0</v>
      </c>
      <c r="I52" s="15">
        <f t="shared" si="6"/>
        <v>0</v>
      </c>
      <c r="K52" s="64">
        <v>45453</v>
      </c>
      <c r="L52" s="58">
        <f t="shared" ref="L52:L57" si="15">MONTH(K52)</f>
        <v>6</v>
      </c>
      <c r="M52">
        <f t="shared" si="7"/>
        <v>2024</v>
      </c>
      <c r="N52" s="59">
        <v>0.5</v>
      </c>
      <c r="O52" s="15">
        <f t="shared" si="8"/>
        <v>0</v>
      </c>
      <c r="P52" s="15">
        <f t="shared" si="9"/>
        <v>0</v>
      </c>
      <c r="Q52" s="15">
        <f t="shared" si="10"/>
        <v>0.5</v>
      </c>
      <c r="R52" s="15">
        <f t="shared" si="11"/>
        <v>0</v>
      </c>
      <c r="S52" s="15">
        <f t="shared" si="12"/>
        <v>0</v>
      </c>
      <c r="T52" s="15">
        <f t="shared" si="13"/>
        <v>0</v>
      </c>
    </row>
    <row r="53" spans="1:20" x14ac:dyDescent="0.35">
      <c r="A53" s="15">
        <v>5</v>
      </c>
      <c r="B53" s="15">
        <v>2024</v>
      </c>
      <c r="C53" s="59">
        <v>0.5</v>
      </c>
      <c r="D53" s="56">
        <f t="shared" si="1"/>
        <v>0</v>
      </c>
      <c r="E53" s="15">
        <f t="shared" si="2"/>
        <v>0.5</v>
      </c>
      <c r="F53" s="15">
        <f t="shared" si="3"/>
        <v>0</v>
      </c>
      <c r="G53" s="15">
        <f t="shared" si="4"/>
        <v>0</v>
      </c>
      <c r="H53" s="15">
        <f t="shared" si="5"/>
        <v>0</v>
      </c>
      <c r="I53" s="15">
        <f t="shared" si="6"/>
        <v>0</v>
      </c>
      <c r="K53" s="63">
        <v>45463</v>
      </c>
      <c r="L53" s="58">
        <f t="shared" si="15"/>
        <v>6</v>
      </c>
      <c r="M53">
        <f t="shared" si="7"/>
        <v>2024</v>
      </c>
      <c r="N53" s="59">
        <v>0.5</v>
      </c>
      <c r="O53" s="15">
        <f t="shared" si="8"/>
        <v>0</v>
      </c>
      <c r="P53" s="15">
        <f t="shared" si="9"/>
        <v>0</v>
      </c>
      <c r="Q53" s="15">
        <f t="shared" si="10"/>
        <v>0.5</v>
      </c>
      <c r="R53" s="15">
        <f t="shared" si="11"/>
        <v>0</v>
      </c>
      <c r="S53" s="15">
        <f t="shared" si="12"/>
        <v>0</v>
      </c>
      <c r="T53" s="15">
        <f t="shared" si="13"/>
        <v>0</v>
      </c>
    </row>
    <row r="54" spans="1:20" x14ac:dyDescent="0.35">
      <c r="A54" s="15">
        <v>4</v>
      </c>
      <c r="B54" s="15">
        <v>2024</v>
      </c>
      <c r="C54" s="59">
        <v>1</v>
      </c>
      <c r="D54" s="56">
        <f t="shared" si="1"/>
        <v>1</v>
      </c>
      <c r="E54" s="15">
        <f t="shared" si="2"/>
        <v>0</v>
      </c>
      <c r="F54" s="15">
        <f t="shared" si="3"/>
        <v>0</v>
      </c>
      <c r="G54" s="15">
        <f t="shared" si="4"/>
        <v>0</v>
      </c>
      <c r="H54" s="15">
        <f t="shared" si="5"/>
        <v>0</v>
      </c>
      <c r="I54" s="15">
        <f t="shared" si="6"/>
        <v>0</v>
      </c>
      <c r="K54" s="64">
        <v>45453</v>
      </c>
      <c r="L54" s="58">
        <f t="shared" si="15"/>
        <v>6</v>
      </c>
      <c r="M54">
        <f t="shared" si="7"/>
        <v>2024</v>
      </c>
      <c r="N54" s="59">
        <v>1</v>
      </c>
      <c r="O54" s="15">
        <f t="shared" si="8"/>
        <v>0</v>
      </c>
      <c r="P54" s="15">
        <f t="shared" si="9"/>
        <v>0</v>
      </c>
      <c r="Q54" s="15">
        <f t="shared" si="10"/>
        <v>1</v>
      </c>
      <c r="R54" s="15">
        <f t="shared" si="11"/>
        <v>0</v>
      </c>
      <c r="S54" s="15">
        <f t="shared" si="12"/>
        <v>0</v>
      </c>
      <c r="T54" s="15">
        <f t="shared" si="13"/>
        <v>0</v>
      </c>
    </row>
    <row r="55" spans="1:20" x14ac:dyDescent="0.35">
      <c r="A55" s="15">
        <v>12</v>
      </c>
      <c r="B55" s="15">
        <v>2023</v>
      </c>
      <c r="C55" s="55">
        <v>0.5</v>
      </c>
      <c r="D55" s="56">
        <f t="shared" si="1"/>
        <v>0</v>
      </c>
      <c r="E55" s="15">
        <f t="shared" si="2"/>
        <v>0</v>
      </c>
      <c r="F55" s="15">
        <f t="shared" si="3"/>
        <v>0</v>
      </c>
      <c r="G55" s="15">
        <f t="shared" si="4"/>
        <v>0</v>
      </c>
      <c r="H55" s="15">
        <f t="shared" si="5"/>
        <v>0</v>
      </c>
      <c r="I55" s="15">
        <f t="shared" si="6"/>
        <v>0</v>
      </c>
      <c r="K55" s="63">
        <v>45419</v>
      </c>
      <c r="L55" s="58">
        <f t="shared" si="15"/>
        <v>5</v>
      </c>
      <c r="M55">
        <f t="shared" si="7"/>
        <v>2024</v>
      </c>
      <c r="N55" s="55">
        <v>0.5</v>
      </c>
      <c r="O55" s="15">
        <f t="shared" si="8"/>
        <v>0</v>
      </c>
      <c r="P55" s="15">
        <f t="shared" si="9"/>
        <v>0.5</v>
      </c>
      <c r="Q55" s="15">
        <f t="shared" si="10"/>
        <v>0</v>
      </c>
      <c r="R55" s="15">
        <f t="shared" si="11"/>
        <v>0</v>
      </c>
      <c r="S55" s="15">
        <f t="shared" si="12"/>
        <v>0</v>
      </c>
      <c r="T55" s="15">
        <f t="shared" si="13"/>
        <v>0</v>
      </c>
    </row>
    <row r="56" spans="1:20" x14ac:dyDescent="0.35">
      <c r="A56" s="15">
        <v>12</v>
      </c>
      <c r="B56" s="15">
        <v>2023</v>
      </c>
      <c r="C56" s="59">
        <v>0.75</v>
      </c>
      <c r="D56" s="56">
        <f t="shared" si="1"/>
        <v>0</v>
      </c>
      <c r="E56" s="15">
        <f t="shared" si="2"/>
        <v>0</v>
      </c>
      <c r="F56" s="15">
        <f t="shared" si="3"/>
        <v>0</v>
      </c>
      <c r="G56" s="15">
        <f t="shared" si="4"/>
        <v>0</v>
      </c>
      <c r="H56" s="15">
        <f t="shared" si="5"/>
        <v>0</v>
      </c>
      <c r="I56" s="15">
        <f t="shared" si="6"/>
        <v>0</v>
      </c>
      <c r="K56" s="63">
        <v>45419</v>
      </c>
      <c r="L56" s="58">
        <f t="shared" si="15"/>
        <v>5</v>
      </c>
      <c r="M56">
        <f t="shared" si="7"/>
        <v>2024</v>
      </c>
      <c r="N56" s="59">
        <v>0.75</v>
      </c>
      <c r="O56" s="15">
        <f t="shared" si="8"/>
        <v>0</v>
      </c>
      <c r="P56" s="15">
        <f t="shared" si="9"/>
        <v>0.75</v>
      </c>
      <c r="Q56" s="15">
        <f t="shared" si="10"/>
        <v>0</v>
      </c>
      <c r="R56" s="15">
        <f t="shared" si="11"/>
        <v>0</v>
      </c>
      <c r="S56" s="15">
        <f t="shared" si="12"/>
        <v>0</v>
      </c>
      <c r="T56" s="15">
        <f t="shared" si="13"/>
        <v>0</v>
      </c>
    </row>
    <row r="57" spans="1:20" x14ac:dyDescent="0.35">
      <c r="A57" s="15">
        <v>12</v>
      </c>
      <c r="B57" s="15">
        <v>2023</v>
      </c>
      <c r="C57" s="59">
        <v>0.5</v>
      </c>
      <c r="D57" s="56">
        <f t="shared" si="1"/>
        <v>0</v>
      </c>
      <c r="E57" s="15">
        <f t="shared" si="2"/>
        <v>0</v>
      </c>
      <c r="F57" s="15">
        <f t="shared" si="3"/>
        <v>0</v>
      </c>
      <c r="G57" s="15">
        <f t="shared" si="4"/>
        <v>0</v>
      </c>
      <c r="H57" s="15">
        <f t="shared" si="5"/>
        <v>0</v>
      </c>
      <c r="I57" s="15">
        <f t="shared" si="6"/>
        <v>0</v>
      </c>
      <c r="K57" s="63">
        <v>45419</v>
      </c>
      <c r="L57" s="58">
        <f t="shared" si="15"/>
        <v>5</v>
      </c>
      <c r="M57">
        <f t="shared" si="7"/>
        <v>2024</v>
      </c>
      <c r="N57" s="59">
        <v>0.5</v>
      </c>
      <c r="O57" s="15">
        <f t="shared" si="8"/>
        <v>0</v>
      </c>
      <c r="P57" s="15">
        <f t="shared" si="9"/>
        <v>0.5</v>
      </c>
      <c r="Q57" s="15">
        <f t="shared" si="10"/>
        <v>0</v>
      </c>
      <c r="R57" s="15">
        <f t="shared" si="11"/>
        <v>0</v>
      </c>
      <c r="S57" s="15">
        <f t="shared" si="12"/>
        <v>0</v>
      </c>
      <c r="T57" s="15">
        <f t="shared" si="13"/>
        <v>0</v>
      </c>
    </row>
    <row r="58" spans="1:20" x14ac:dyDescent="0.35">
      <c r="A58" s="15">
        <v>12</v>
      </c>
      <c r="B58" s="15">
        <v>2023</v>
      </c>
      <c r="C58" s="59">
        <v>0.5</v>
      </c>
      <c r="D58" s="56">
        <f t="shared" si="1"/>
        <v>0</v>
      </c>
      <c r="E58" s="15">
        <f t="shared" si="2"/>
        <v>0</v>
      </c>
      <c r="F58" s="15">
        <f t="shared" si="3"/>
        <v>0</v>
      </c>
      <c r="G58" s="15">
        <f t="shared" si="4"/>
        <v>0</v>
      </c>
      <c r="H58" s="15">
        <f t="shared" si="5"/>
        <v>0</v>
      </c>
      <c r="I58" s="15">
        <f t="shared" si="6"/>
        <v>0</v>
      </c>
      <c r="K58" s="68"/>
      <c r="L58" s="58"/>
      <c r="N58" s="59">
        <v>0.5</v>
      </c>
      <c r="O58" s="15">
        <f t="shared" si="8"/>
        <v>0</v>
      </c>
      <c r="P58" s="15">
        <f t="shared" si="9"/>
        <v>0</v>
      </c>
      <c r="Q58" s="15">
        <f t="shared" si="10"/>
        <v>0</v>
      </c>
      <c r="R58" s="15">
        <f t="shared" si="11"/>
        <v>0</v>
      </c>
      <c r="S58" s="15">
        <f t="shared" si="12"/>
        <v>0</v>
      </c>
      <c r="T58" s="15">
        <f t="shared" si="13"/>
        <v>0</v>
      </c>
    </row>
    <row r="59" spans="1:20" x14ac:dyDescent="0.35">
      <c r="A59" s="15">
        <v>12</v>
      </c>
      <c r="B59" s="15">
        <v>2023</v>
      </c>
      <c r="C59" s="59">
        <v>1</v>
      </c>
      <c r="D59" s="56">
        <f t="shared" si="1"/>
        <v>0</v>
      </c>
      <c r="E59" s="15">
        <f t="shared" si="2"/>
        <v>0</v>
      </c>
      <c r="F59" s="15">
        <f t="shared" si="3"/>
        <v>0</v>
      </c>
      <c r="G59" s="15">
        <f t="shared" si="4"/>
        <v>0</v>
      </c>
      <c r="H59" s="15">
        <f t="shared" si="5"/>
        <v>0</v>
      </c>
      <c r="I59" s="15">
        <f t="shared" si="6"/>
        <v>0</v>
      </c>
      <c r="K59" s="63">
        <v>45419</v>
      </c>
      <c r="L59" s="58">
        <f>MONTH(K59)</f>
        <v>5</v>
      </c>
      <c r="M59">
        <f t="shared" si="7"/>
        <v>2024</v>
      </c>
      <c r="N59" s="59">
        <v>1</v>
      </c>
      <c r="O59" s="15">
        <f t="shared" si="8"/>
        <v>0</v>
      </c>
      <c r="P59" s="15">
        <f t="shared" si="9"/>
        <v>1</v>
      </c>
      <c r="Q59" s="15">
        <f t="shared" si="10"/>
        <v>0</v>
      </c>
      <c r="R59" s="15">
        <f t="shared" si="11"/>
        <v>0</v>
      </c>
      <c r="S59" s="15">
        <f t="shared" si="12"/>
        <v>0</v>
      </c>
      <c r="T59" s="15">
        <f t="shared" si="13"/>
        <v>0</v>
      </c>
    </row>
    <row r="60" spans="1:20" x14ac:dyDescent="0.35">
      <c r="A60" s="15">
        <v>7</v>
      </c>
      <c r="B60" s="15">
        <v>2024</v>
      </c>
      <c r="C60" s="55">
        <v>1</v>
      </c>
      <c r="D60" s="56">
        <f t="shared" si="1"/>
        <v>0</v>
      </c>
      <c r="E60" s="15">
        <f t="shared" si="2"/>
        <v>0</v>
      </c>
      <c r="F60" s="15">
        <f t="shared" si="3"/>
        <v>0</v>
      </c>
      <c r="G60" s="15">
        <f t="shared" si="4"/>
        <v>1</v>
      </c>
      <c r="H60" s="15">
        <f t="shared" si="5"/>
        <v>0</v>
      </c>
      <c r="I60" s="15">
        <f t="shared" si="6"/>
        <v>0</v>
      </c>
      <c r="K60" s="63">
        <v>45506</v>
      </c>
      <c r="L60" s="58">
        <f>MONTH(K60)</f>
        <v>8</v>
      </c>
      <c r="M60">
        <f t="shared" si="7"/>
        <v>2024</v>
      </c>
      <c r="N60" s="55">
        <v>1</v>
      </c>
      <c r="O60" s="15">
        <f t="shared" si="8"/>
        <v>0</v>
      </c>
      <c r="P60" s="15">
        <f t="shared" si="9"/>
        <v>0</v>
      </c>
      <c r="Q60" s="15">
        <f t="shared" si="10"/>
        <v>0</v>
      </c>
      <c r="R60" s="15">
        <f t="shared" si="11"/>
        <v>0</v>
      </c>
      <c r="S60" s="15">
        <f t="shared" si="12"/>
        <v>1</v>
      </c>
      <c r="T60" s="15">
        <f t="shared" si="13"/>
        <v>0</v>
      </c>
    </row>
    <row r="61" spans="1:20" x14ac:dyDescent="0.35">
      <c r="A61" s="15">
        <v>4</v>
      </c>
      <c r="B61" s="15">
        <v>2024</v>
      </c>
      <c r="C61" s="59">
        <v>1</v>
      </c>
      <c r="D61" s="56">
        <f t="shared" si="1"/>
        <v>1</v>
      </c>
      <c r="E61" s="15">
        <f t="shared" si="2"/>
        <v>0</v>
      </c>
      <c r="F61" s="15">
        <f t="shared" si="3"/>
        <v>0</v>
      </c>
      <c r="G61" s="15">
        <f t="shared" si="4"/>
        <v>0</v>
      </c>
      <c r="H61" s="15">
        <f t="shared" si="5"/>
        <v>0</v>
      </c>
      <c r="I61" s="15">
        <f t="shared" si="6"/>
        <v>0</v>
      </c>
      <c r="K61" s="63">
        <v>45434</v>
      </c>
      <c r="L61" s="58">
        <f>MONTH(K61)</f>
        <v>5</v>
      </c>
      <c r="M61">
        <f t="shared" si="7"/>
        <v>2024</v>
      </c>
      <c r="N61" s="59">
        <v>1</v>
      </c>
      <c r="O61" s="15">
        <f t="shared" si="8"/>
        <v>0</v>
      </c>
      <c r="P61" s="15">
        <f t="shared" si="9"/>
        <v>1</v>
      </c>
      <c r="Q61" s="15">
        <f t="shared" si="10"/>
        <v>0</v>
      </c>
      <c r="R61" s="15">
        <f t="shared" si="11"/>
        <v>0</v>
      </c>
      <c r="S61" s="15">
        <f t="shared" si="12"/>
        <v>0</v>
      </c>
      <c r="T61" s="15">
        <f t="shared" si="13"/>
        <v>0</v>
      </c>
    </row>
    <row r="62" spans="1:20" x14ac:dyDescent="0.35">
      <c r="A62" s="15">
        <v>4</v>
      </c>
      <c r="B62" s="15">
        <v>2024</v>
      </c>
      <c r="C62" s="59">
        <v>0.5</v>
      </c>
      <c r="D62" s="56">
        <f t="shared" si="1"/>
        <v>0.5</v>
      </c>
      <c r="E62" s="15">
        <f t="shared" si="2"/>
        <v>0</v>
      </c>
      <c r="F62" s="15">
        <f t="shared" si="3"/>
        <v>0</v>
      </c>
      <c r="G62" s="15">
        <f t="shared" si="4"/>
        <v>0</v>
      </c>
      <c r="H62" s="15">
        <f t="shared" si="5"/>
        <v>0</v>
      </c>
      <c r="I62" s="15">
        <f t="shared" si="6"/>
        <v>0</v>
      </c>
      <c r="K62" s="65">
        <v>45446</v>
      </c>
      <c r="L62" s="58">
        <f>MONTH(K62)</f>
        <v>6</v>
      </c>
      <c r="M62">
        <f t="shared" si="7"/>
        <v>2024</v>
      </c>
      <c r="N62" s="59">
        <v>0.5</v>
      </c>
      <c r="O62" s="15">
        <f t="shared" si="8"/>
        <v>0</v>
      </c>
      <c r="P62" s="15">
        <f t="shared" si="9"/>
        <v>0</v>
      </c>
      <c r="Q62" s="15">
        <f t="shared" si="10"/>
        <v>0.5</v>
      </c>
      <c r="R62" s="15">
        <f t="shared" si="11"/>
        <v>0</v>
      </c>
      <c r="S62" s="15">
        <f t="shared" si="12"/>
        <v>0</v>
      </c>
      <c r="T62" s="15">
        <f t="shared" si="13"/>
        <v>0</v>
      </c>
    </row>
    <row r="63" spans="1:20" x14ac:dyDescent="0.35">
      <c r="A63" s="15">
        <v>4</v>
      </c>
      <c r="B63" s="15">
        <v>2024</v>
      </c>
      <c r="C63" s="59">
        <v>0.5</v>
      </c>
      <c r="D63" s="56">
        <f t="shared" si="1"/>
        <v>0.5</v>
      </c>
      <c r="E63" s="15">
        <f t="shared" si="2"/>
        <v>0</v>
      </c>
      <c r="F63" s="15">
        <f t="shared" si="3"/>
        <v>0</v>
      </c>
      <c r="G63" s="15">
        <f t="shared" si="4"/>
        <v>0</v>
      </c>
      <c r="H63" s="15">
        <f t="shared" si="5"/>
        <v>0</v>
      </c>
      <c r="I63" s="15">
        <f t="shared" si="6"/>
        <v>0</v>
      </c>
      <c r="K63" s="63">
        <v>45434</v>
      </c>
      <c r="L63" s="58">
        <f>MONTH(K63)</f>
        <v>5</v>
      </c>
      <c r="M63">
        <f t="shared" si="7"/>
        <v>2024</v>
      </c>
      <c r="N63" s="59">
        <v>0.5</v>
      </c>
      <c r="O63" s="15">
        <f t="shared" si="8"/>
        <v>0</v>
      </c>
      <c r="P63" s="15">
        <f t="shared" si="9"/>
        <v>0.5</v>
      </c>
      <c r="Q63" s="15">
        <f t="shared" si="10"/>
        <v>0</v>
      </c>
      <c r="R63" s="15">
        <f t="shared" si="11"/>
        <v>0</v>
      </c>
      <c r="S63" s="15">
        <f t="shared" si="12"/>
        <v>0</v>
      </c>
      <c r="T63" s="15">
        <f t="shared" si="13"/>
        <v>0</v>
      </c>
    </row>
    <row r="64" spans="1:20" x14ac:dyDescent="0.35">
      <c r="A64" s="15">
        <v>3</v>
      </c>
      <c r="B64" s="15">
        <v>2024</v>
      </c>
      <c r="C64" s="59">
        <v>0.5</v>
      </c>
      <c r="D64" s="56">
        <f>IF(AND(A64=4, B64=2024),C64, 0)</f>
        <v>0</v>
      </c>
      <c r="E64" s="15">
        <f t="shared" si="2"/>
        <v>0</v>
      </c>
      <c r="F64" s="15">
        <f t="shared" si="3"/>
        <v>0</v>
      </c>
      <c r="G64" s="15">
        <f t="shared" si="4"/>
        <v>0</v>
      </c>
      <c r="H64" s="15">
        <f t="shared" si="5"/>
        <v>0</v>
      </c>
      <c r="I64" s="15">
        <f t="shared" si="6"/>
        <v>0</v>
      </c>
      <c r="K64" s="63"/>
      <c r="L64" s="58"/>
      <c r="M64">
        <f t="shared" si="7"/>
        <v>1900</v>
      </c>
      <c r="N64" s="59">
        <v>0.5</v>
      </c>
      <c r="O64" s="15">
        <f t="shared" si="8"/>
        <v>0</v>
      </c>
      <c r="P64" s="15">
        <f t="shared" si="9"/>
        <v>0</v>
      </c>
      <c r="Q64" s="15">
        <f t="shared" si="10"/>
        <v>0</v>
      </c>
      <c r="R64" s="15">
        <f t="shared" si="11"/>
        <v>0</v>
      </c>
      <c r="S64" s="15">
        <f t="shared" si="12"/>
        <v>0</v>
      </c>
      <c r="T64" s="15">
        <f t="shared" si="13"/>
        <v>0</v>
      </c>
    </row>
    <row r="65" spans="1:20" x14ac:dyDescent="0.35">
      <c r="A65" s="15">
        <v>4</v>
      </c>
      <c r="B65" s="15">
        <v>2024</v>
      </c>
      <c r="C65" s="55">
        <v>0.5</v>
      </c>
      <c r="D65" s="56">
        <f t="shared" si="1"/>
        <v>0.5</v>
      </c>
      <c r="E65" s="15">
        <f t="shared" si="2"/>
        <v>0</v>
      </c>
      <c r="F65" s="15">
        <f t="shared" si="3"/>
        <v>0</v>
      </c>
      <c r="G65" s="15">
        <f t="shared" si="4"/>
        <v>0</v>
      </c>
      <c r="H65" s="15">
        <f t="shared" si="5"/>
        <v>0</v>
      </c>
      <c r="I65" s="15">
        <f t="shared" si="6"/>
        <v>0</v>
      </c>
      <c r="K65" s="63">
        <v>45453</v>
      </c>
      <c r="L65" s="58">
        <f>MONTH(K65)</f>
        <v>6</v>
      </c>
      <c r="M65">
        <f t="shared" si="7"/>
        <v>2024</v>
      </c>
      <c r="N65" s="55">
        <v>0.5</v>
      </c>
      <c r="O65" s="15">
        <f t="shared" si="8"/>
        <v>0</v>
      </c>
      <c r="P65" s="15">
        <f t="shared" si="9"/>
        <v>0</v>
      </c>
      <c r="Q65" s="15">
        <f t="shared" si="10"/>
        <v>0.5</v>
      </c>
      <c r="R65" s="15">
        <f t="shared" si="11"/>
        <v>0</v>
      </c>
      <c r="S65" s="15">
        <f t="shared" si="12"/>
        <v>0</v>
      </c>
      <c r="T65" s="15">
        <f t="shared" si="13"/>
        <v>0</v>
      </c>
    </row>
    <row r="66" spans="1:20" x14ac:dyDescent="0.35">
      <c r="A66" s="15">
        <v>4</v>
      </c>
      <c r="B66" s="15">
        <v>2024</v>
      </c>
      <c r="C66" s="59">
        <v>1</v>
      </c>
      <c r="D66" s="56">
        <f t="shared" si="1"/>
        <v>1</v>
      </c>
      <c r="E66" s="15">
        <f t="shared" si="2"/>
        <v>0</v>
      </c>
      <c r="F66" s="15">
        <f t="shared" si="3"/>
        <v>0</v>
      </c>
      <c r="G66" s="15">
        <f t="shared" si="4"/>
        <v>0</v>
      </c>
      <c r="H66" s="15">
        <f t="shared" si="5"/>
        <v>0</v>
      </c>
      <c r="I66" s="15">
        <f t="shared" si="6"/>
        <v>0</v>
      </c>
      <c r="K66" s="63">
        <v>45453</v>
      </c>
      <c r="L66" s="58">
        <f>MONTH(K66)</f>
        <v>6</v>
      </c>
      <c r="M66">
        <f t="shared" si="7"/>
        <v>2024</v>
      </c>
      <c r="N66" s="59">
        <v>1</v>
      </c>
      <c r="O66" s="15">
        <f t="shared" si="8"/>
        <v>0</v>
      </c>
      <c r="P66" s="15">
        <f t="shared" si="9"/>
        <v>0</v>
      </c>
      <c r="Q66" s="15">
        <f t="shared" si="10"/>
        <v>1</v>
      </c>
      <c r="R66" s="15">
        <f t="shared" si="11"/>
        <v>0</v>
      </c>
      <c r="S66" s="15">
        <f t="shared" si="12"/>
        <v>0</v>
      </c>
      <c r="T66" s="15">
        <f t="shared" si="13"/>
        <v>0</v>
      </c>
    </row>
    <row r="67" spans="1:20" x14ac:dyDescent="0.35">
      <c r="A67" s="15">
        <v>4</v>
      </c>
      <c r="B67" s="15">
        <v>2024</v>
      </c>
      <c r="C67" s="59">
        <v>0.5</v>
      </c>
      <c r="D67" s="56">
        <f t="shared" ref="D67:D83" si="16">IF(AND(A67=4, B67=2024),C67, 0)</f>
        <v>0.5</v>
      </c>
      <c r="E67" s="15">
        <f t="shared" ref="E67:E84" si="17">IF(AND(A67=5, B67=2024),C67, 0)</f>
        <v>0</v>
      </c>
      <c r="F67" s="15">
        <f t="shared" ref="F67:F84" si="18">IF(AND(A67=6, B67=2024),C67, 0)</f>
        <v>0</v>
      </c>
      <c r="G67" s="15">
        <f t="shared" ref="G67:G84" si="19">IF(AND(A67=7, B67=2024),C67, 0)</f>
        <v>0</v>
      </c>
      <c r="H67" s="15">
        <f t="shared" ref="H67:H84" si="20">IF(AND(A67=8, B67=2024),C67, 0)</f>
        <v>0</v>
      </c>
      <c r="I67" s="15">
        <f t="shared" ref="I67:I84" si="21">IF(AND(A67=9, B67=2024),C67, 0)</f>
        <v>0</v>
      </c>
      <c r="K67" s="63">
        <v>45453</v>
      </c>
      <c r="L67" s="58">
        <f>MONTH(K67)</f>
        <v>6</v>
      </c>
      <c r="M67">
        <f t="shared" ref="M67:M84" si="22">YEAR(K67)</f>
        <v>2024</v>
      </c>
      <c r="N67" s="59">
        <v>0.5</v>
      </c>
      <c r="O67" s="15">
        <f t="shared" ref="O67:O84" si="23">IF(AND(L67=4, M67=2024),N67, 0)</f>
        <v>0</v>
      </c>
      <c r="P67" s="15">
        <f t="shared" ref="P67:P84" si="24">IF(AND(L67=5, M67=2024),N67, 0)</f>
        <v>0</v>
      </c>
      <c r="Q67" s="15">
        <f t="shared" ref="Q67:Q84" si="25">IF(AND(L67=6, M67=2024),N67, 0)</f>
        <v>0.5</v>
      </c>
      <c r="R67" s="15">
        <f t="shared" ref="R67:R84" si="26">IF(AND(L67=7, M67=2024),N67, 0)</f>
        <v>0</v>
      </c>
      <c r="S67" s="15">
        <f t="shared" ref="S67:S84" si="27">IF(AND(L67=8, M67=2024),N67, 0)</f>
        <v>0</v>
      </c>
      <c r="T67" s="15">
        <f t="shared" ref="T67:T84" si="28">IF(AND(L67=9, M67=2024),N67, 0)</f>
        <v>0</v>
      </c>
    </row>
    <row r="68" spans="1:20" x14ac:dyDescent="0.35">
      <c r="A68" s="15">
        <v>7</v>
      </c>
      <c r="B68" s="15">
        <v>2024</v>
      </c>
      <c r="C68" s="55">
        <v>1</v>
      </c>
      <c r="D68" s="56">
        <f t="shared" si="16"/>
        <v>0</v>
      </c>
      <c r="E68" s="15">
        <f t="shared" si="17"/>
        <v>0</v>
      </c>
      <c r="F68" s="15">
        <f t="shared" si="18"/>
        <v>0</v>
      </c>
      <c r="G68" s="15">
        <f t="shared" si="19"/>
        <v>1</v>
      </c>
      <c r="H68" s="15">
        <f t="shared" si="20"/>
        <v>0</v>
      </c>
      <c r="I68" s="15">
        <f t="shared" si="21"/>
        <v>0</v>
      </c>
      <c r="K68" s="63">
        <v>45506</v>
      </c>
      <c r="L68" s="58">
        <f>MONTH(K68)</f>
        <v>8</v>
      </c>
      <c r="M68">
        <f t="shared" si="22"/>
        <v>2024</v>
      </c>
      <c r="N68" s="55">
        <v>1</v>
      </c>
      <c r="O68" s="15">
        <f t="shared" si="23"/>
        <v>0</v>
      </c>
      <c r="P68" s="15">
        <f t="shared" si="24"/>
        <v>0</v>
      </c>
      <c r="Q68" s="15">
        <f t="shared" si="25"/>
        <v>0</v>
      </c>
      <c r="R68" s="15">
        <f t="shared" si="26"/>
        <v>0</v>
      </c>
      <c r="S68" s="15">
        <f t="shared" si="27"/>
        <v>1</v>
      </c>
      <c r="T68" s="15">
        <f t="shared" si="28"/>
        <v>0</v>
      </c>
    </row>
    <row r="69" spans="1:20" x14ac:dyDescent="0.35">
      <c r="A69" s="15">
        <v>4</v>
      </c>
      <c r="B69" s="15">
        <v>2024</v>
      </c>
      <c r="C69" s="59">
        <v>0.5</v>
      </c>
      <c r="D69" s="56">
        <f t="shared" si="16"/>
        <v>0.5</v>
      </c>
      <c r="E69" s="15">
        <f t="shared" si="17"/>
        <v>0</v>
      </c>
      <c r="F69" s="15">
        <f t="shared" si="18"/>
        <v>0</v>
      </c>
      <c r="G69" s="15">
        <f t="shared" si="19"/>
        <v>0</v>
      </c>
      <c r="H69" s="15">
        <f t="shared" si="20"/>
        <v>0</v>
      </c>
      <c r="I69" s="15">
        <f t="shared" si="21"/>
        <v>0</v>
      </c>
      <c r="K69" s="63">
        <v>45453</v>
      </c>
      <c r="L69" s="58">
        <f>MONTH(K69)</f>
        <v>6</v>
      </c>
      <c r="M69">
        <f t="shared" si="22"/>
        <v>2024</v>
      </c>
      <c r="N69" s="59">
        <v>0.5</v>
      </c>
      <c r="O69" s="15">
        <f t="shared" si="23"/>
        <v>0</v>
      </c>
      <c r="P69" s="15">
        <f t="shared" si="24"/>
        <v>0</v>
      </c>
      <c r="Q69" s="15">
        <f t="shared" si="25"/>
        <v>0.5</v>
      </c>
      <c r="R69" s="15">
        <f t="shared" si="26"/>
        <v>0</v>
      </c>
      <c r="S69" s="15">
        <f t="shared" si="27"/>
        <v>0</v>
      </c>
      <c r="T69" s="15">
        <f t="shared" si="28"/>
        <v>0</v>
      </c>
    </row>
    <row r="70" spans="1:20" x14ac:dyDescent="0.35">
      <c r="A70" s="15">
        <v>4</v>
      </c>
      <c r="B70" s="15">
        <v>2024</v>
      </c>
      <c r="C70" s="59">
        <v>0.5</v>
      </c>
      <c r="D70" s="56">
        <f t="shared" si="16"/>
        <v>0.5</v>
      </c>
      <c r="E70" s="15">
        <f t="shared" si="17"/>
        <v>0</v>
      </c>
      <c r="F70" s="15">
        <f t="shared" si="18"/>
        <v>0</v>
      </c>
      <c r="G70" s="15">
        <f t="shared" si="19"/>
        <v>0</v>
      </c>
      <c r="H70" s="15">
        <f t="shared" si="20"/>
        <v>0</v>
      </c>
      <c r="I70" s="15">
        <f t="shared" si="21"/>
        <v>0</v>
      </c>
      <c r="K70" s="63"/>
      <c r="L70" s="58"/>
      <c r="N70" s="59">
        <v>0.5</v>
      </c>
      <c r="O70" s="15">
        <f t="shared" si="23"/>
        <v>0</v>
      </c>
      <c r="P70" s="15">
        <f t="shared" si="24"/>
        <v>0</v>
      </c>
      <c r="Q70" s="15">
        <f t="shared" si="25"/>
        <v>0</v>
      </c>
      <c r="R70" s="15">
        <f t="shared" si="26"/>
        <v>0</v>
      </c>
      <c r="S70" s="15">
        <f t="shared" si="27"/>
        <v>0</v>
      </c>
      <c r="T70" s="15">
        <f t="shared" si="28"/>
        <v>0</v>
      </c>
    </row>
    <row r="71" spans="1:20" x14ac:dyDescent="0.35">
      <c r="A71" s="15">
        <v>7</v>
      </c>
      <c r="B71" s="15">
        <v>2024</v>
      </c>
      <c r="C71" s="55">
        <v>1</v>
      </c>
      <c r="D71" s="56">
        <f t="shared" si="16"/>
        <v>0</v>
      </c>
      <c r="E71" s="15">
        <f t="shared" si="17"/>
        <v>0</v>
      </c>
      <c r="F71" s="15">
        <f t="shared" si="18"/>
        <v>0</v>
      </c>
      <c r="G71" s="15">
        <f t="shared" si="19"/>
        <v>1</v>
      </c>
      <c r="H71" s="15">
        <f t="shared" si="20"/>
        <v>0</v>
      </c>
      <c r="I71" s="15">
        <f t="shared" si="21"/>
        <v>0</v>
      </c>
      <c r="K71" s="63">
        <v>45505</v>
      </c>
      <c r="L71" s="58">
        <f t="shared" ref="L71:L84" si="29">MONTH(K71)</f>
        <v>8</v>
      </c>
      <c r="M71">
        <f t="shared" si="22"/>
        <v>2024</v>
      </c>
      <c r="N71" s="55">
        <v>1</v>
      </c>
      <c r="O71" s="15">
        <f t="shared" si="23"/>
        <v>0</v>
      </c>
      <c r="P71" s="15">
        <f t="shared" si="24"/>
        <v>0</v>
      </c>
      <c r="Q71" s="15">
        <f t="shared" si="25"/>
        <v>0</v>
      </c>
      <c r="R71" s="15">
        <f t="shared" si="26"/>
        <v>0</v>
      </c>
      <c r="S71" s="15">
        <f t="shared" si="27"/>
        <v>1</v>
      </c>
      <c r="T71" s="15">
        <f t="shared" si="28"/>
        <v>0</v>
      </c>
    </row>
    <row r="72" spans="1:20" x14ac:dyDescent="0.35">
      <c r="A72" s="15">
        <v>7</v>
      </c>
      <c r="B72" s="15">
        <v>2024</v>
      </c>
      <c r="C72" s="55">
        <v>0.5</v>
      </c>
      <c r="D72" s="56">
        <f t="shared" si="16"/>
        <v>0</v>
      </c>
      <c r="E72" s="15">
        <f t="shared" si="17"/>
        <v>0</v>
      </c>
      <c r="F72" s="15">
        <f t="shared" si="18"/>
        <v>0</v>
      </c>
      <c r="G72" s="15">
        <f t="shared" si="19"/>
        <v>0.5</v>
      </c>
      <c r="H72" s="15">
        <f t="shared" si="20"/>
        <v>0</v>
      </c>
      <c r="I72" s="15">
        <f t="shared" si="21"/>
        <v>0</v>
      </c>
      <c r="K72" s="63">
        <v>45504</v>
      </c>
      <c r="L72" s="58">
        <f t="shared" si="29"/>
        <v>7</v>
      </c>
      <c r="M72">
        <f t="shared" si="22"/>
        <v>2024</v>
      </c>
      <c r="N72" s="55">
        <v>0.5</v>
      </c>
      <c r="O72" s="15">
        <f t="shared" si="23"/>
        <v>0</v>
      </c>
      <c r="P72" s="15">
        <f t="shared" si="24"/>
        <v>0</v>
      </c>
      <c r="Q72" s="15">
        <f t="shared" si="25"/>
        <v>0</v>
      </c>
      <c r="R72" s="15">
        <f t="shared" si="26"/>
        <v>0.5</v>
      </c>
      <c r="S72" s="15">
        <f t="shared" si="27"/>
        <v>0</v>
      </c>
      <c r="T72" s="15">
        <f t="shared" si="28"/>
        <v>0</v>
      </c>
    </row>
    <row r="73" spans="1:20" x14ac:dyDescent="0.35">
      <c r="A73" s="15">
        <v>6</v>
      </c>
      <c r="B73" s="15">
        <v>2024</v>
      </c>
      <c r="C73" s="59">
        <v>0.5</v>
      </c>
      <c r="D73" s="56">
        <f t="shared" si="16"/>
        <v>0</v>
      </c>
      <c r="E73" s="15">
        <f t="shared" si="17"/>
        <v>0</v>
      </c>
      <c r="F73" s="15">
        <f t="shared" si="18"/>
        <v>0.5</v>
      </c>
      <c r="G73" s="15">
        <f t="shared" si="19"/>
        <v>0</v>
      </c>
      <c r="H73" s="15">
        <f t="shared" si="20"/>
        <v>0</v>
      </c>
      <c r="I73" s="15">
        <f t="shared" si="21"/>
        <v>0</v>
      </c>
      <c r="K73" s="63">
        <v>45484</v>
      </c>
      <c r="L73" s="58">
        <f t="shared" si="29"/>
        <v>7</v>
      </c>
      <c r="M73">
        <f t="shared" si="22"/>
        <v>2024</v>
      </c>
      <c r="N73" s="59">
        <v>0.5</v>
      </c>
      <c r="O73" s="15">
        <f t="shared" si="23"/>
        <v>0</v>
      </c>
      <c r="P73" s="15">
        <f t="shared" si="24"/>
        <v>0</v>
      </c>
      <c r="Q73" s="15">
        <f t="shared" si="25"/>
        <v>0</v>
      </c>
      <c r="R73" s="15">
        <f t="shared" si="26"/>
        <v>0.5</v>
      </c>
      <c r="S73" s="15">
        <f t="shared" si="27"/>
        <v>0</v>
      </c>
      <c r="T73" s="15">
        <f t="shared" si="28"/>
        <v>0</v>
      </c>
    </row>
    <row r="74" spans="1:20" x14ac:dyDescent="0.35">
      <c r="A74" s="15">
        <v>8</v>
      </c>
      <c r="B74" s="15">
        <v>2024</v>
      </c>
      <c r="C74" s="59">
        <v>0.5</v>
      </c>
      <c r="D74" s="56">
        <f t="shared" si="16"/>
        <v>0</v>
      </c>
      <c r="E74" s="15">
        <f t="shared" si="17"/>
        <v>0</v>
      </c>
      <c r="F74" s="15">
        <f t="shared" si="18"/>
        <v>0</v>
      </c>
      <c r="G74" s="15">
        <f t="shared" si="19"/>
        <v>0</v>
      </c>
      <c r="H74" s="15">
        <f t="shared" si="20"/>
        <v>0.5</v>
      </c>
      <c r="I74" s="15">
        <f t="shared" si="21"/>
        <v>0</v>
      </c>
      <c r="K74" s="63">
        <v>45539</v>
      </c>
      <c r="L74" s="58">
        <f t="shared" si="29"/>
        <v>9</v>
      </c>
      <c r="M74">
        <f t="shared" si="22"/>
        <v>2024</v>
      </c>
      <c r="N74" s="59">
        <v>0.5</v>
      </c>
      <c r="O74" s="15">
        <f t="shared" si="23"/>
        <v>0</v>
      </c>
      <c r="P74" s="15">
        <f t="shared" si="24"/>
        <v>0</v>
      </c>
      <c r="Q74" s="15">
        <f t="shared" si="25"/>
        <v>0</v>
      </c>
      <c r="R74" s="15">
        <f t="shared" si="26"/>
        <v>0</v>
      </c>
      <c r="S74" s="15">
        <f t="shared" si="27"/>
        <v>0</v>
      </c>
      <c r="T74" s="15">
        <f t="shared" si="28"/>
        <v>0.5</v>
      </c>
    </row>
    <row r="75" spans="1:20" x14ac:dyDescent="0.35">
      <c r="A75" s="15">
        <v>8</v>
      </c>
      <c r="B75" s="15">
        <v>2024</v>
      </c>
      <c r="C75" s="55">
        <v>0.5</v>
      </c>
      <c r="D75" s="56">
        <f t="shared" si="16"/>
        <v>0</v>
      </c>
      <c r="E75" s="15">
        <f t="shared" si="17"/>
        <v>0</v>
      </c>
      <c r="F75" s="15">
        <f t="shared" si="18"/>
        <v>0</v>
      </c>
      <c r="G75" s="15">
        <f t="shared" si="19"/>
        <v>0</v>
      </c>
      <c r="H75" s="15">
        <f t="shared" si="20"/>
        <v>0.5</v>
      </c>
      <c r="I75" s="15">
        <f t="shared" si="21"/>
        <v>0</v>
      </c>
      <c r="K75" s="63">
        <v>45539</v>
      </c>
      <c r="L75" s="58">
        <f t="shared" si="29"/>
        <v>9</v>
      </c>
      <c r="M75">
        <f t="shared" si="22"/>
        <v>2024</v>
      </c>
      <c r="N75" s="55">
        <v>0.5</v>
      </c>
      <c r="O75" s="15">
        <f t="shared" si="23"/>
        <v>0</v>
      </c>
      <c r="P75" s="15">
        <f t="shared" si="24"/>
        <v>0</v>
      </c>
      <c r="Q75" s="15">
        <f t="shared" si="25"/>
        <v>0</v>
      </c>
      <c r="R75" s="15">
        <f t="shared" si="26"/>
        <v>0</v>
      </c>
      <c r="S75" s="15">
        <f t="shared" si="27"/>
        <v>0</v>
      </c>
      <c r="T75" s="15">
        <f t="shared" si="28"/>
        <v>0.5</v>
      </c>
    </row>
    <row r="76" spans="1:20" x14ac:dyDescent="0.35">
      <c r="A76" s="15">
        <v>6</v>
      </c>
      <c r="B76" s="15">
        <v>2024</v>
      </c>
      <c r="C76" s="55">
        <v>1</v>
      </c>
      <c r="D76" s="56">
        <f t="shared" si="16"/>
        <v>0</v>
      </c>
      <c r="E76" s="15">
        <f t="shared" si="17"/>
        <v>0</v>
      </c>
      <c r="F76" s="15">
        <f t="shared" si="18"/>
        <v>1</v>
      </c>
      <c r="G76" s="15">
        <f t="shared" si="19"/>
        <v>0</v>
      </c>
      <c r="H76" s="15">
        <f t="shared" si="20"/>
        <v>0</v>
      </c>
      <c r="I76" s="15">
        <f t="shared" si="21"/>
        <v>0</v>
      </c>
      <c r="K76" s="63">
        <v>45492</v>
      </c>
      <c r="L76" s="58">
        <f t="shared" si="29"/>
        <v>7</v>
      </c>
      <c r="M76">
        <f t="shared" si="22"/>
        <v>2024</v>
      </c>
      <c r="N76" s="55">
        <v>1</v>
      </c>
      <c r="O76" s="15">
        <f t="shared" si="23"/>
        <v>0</v>
      </c>
      <c r="P76" s="15">
        <f t="shared" si="24"/>
        <v>0</v>
      </c>
      <c r="Q76" s="15">
        <f t="shared" si="25"/>
        <v>0</v>
      </c>
      <c r="R76" s="15">
        <f t="shared" si="26"/>
        <v>1</v>
      </c>
      <c r="S76" s="15">
        <f t="shared" si="27"/>
        <v>0</v>
      </c>
      <c r="T76" s="15">
        <f t="shared" si="28"/>
        <v>0</v>
      </c>
    </row>
    <row r="77" spans="1:20" x14ac:dyDescent="0.35">
      <c r="A77" s="15">
        <v>8</v>
      </c>
      <c r="B77" s="15">
        <v>2024</v>
      </c>
      <c r="C77" s="55">
        <v>1</v>
      </c>
      <c r="D77" s="56">
        <f t="shared" si="16"/>
        <v>0</v>
      </c>
      <c r="E77" s="15">
        <f t="shared" si="17"/>
        <v>0</v>
      </c>
      <c r="F77" s="15">
        <f t="shared" si="18"/>
        <v>0</v>
      </c>
      <c r="G77" s="15">
        <f t="shared" si="19"/>
        <v>0</v>
      </c>
      <c r="H77" s="15">
        <f t="shared" si="20"/>
        <v>1</v>
      </c>
      <c r="I77" s="15">
        <f t="shared" si="21"/>
        <v>0</v>
      </c>
      <c r="K77" s="63">
        <v>45561</v>
      </c>
      <c r="L77" s="58">
        <f t="shared" si="29"/>
        <v>9</v>
      </c>
      <c r="M77">
        <f t="shared" si="22"/>
        <v>2024</v>
      </c>
      <c r="N77" s="55">
        <v>1</v>
      </c>
      <c r="O77" s="15">
        <f t="shared" si="23"/>
        <v>0</v>
      </c>
      <c r="P77" s="15">
        <f t="shared" si="24"/>
        <v>0</v>
      </c>
      <c r="Q77" s="15">
        <f t="shared" si="25"/>
        <v>0</v>
      </c>
      <c r="R77" s="15">
        <f t="shared" si="26"/>
        <v>0</v>
      </c>
      <c r="S77" s="15">
        <f t="shared" si="27"/>
        <v>0</v>
      </c>
      <c r="T77" s="15">
        <f t="shared" si="28"/>
        <v>1</v>
      </c>
    </row>
    <row r="78" spans="1:20" x14ac:dyDescent="0.35">
      <c r="A78" s="15">
        <v>6</v>
      </c>
      <c r="B78" s="15">
        <v>2024</v>
      </c>
      <c r="C78" s="59">
        <v>1</v>
      </c>
      <c r="D78" s="56">
        <f t="shared" si="16"/>
        <v>0</v>
      </c>
      <c r="E78" s="15">
        <f t="shared" si="17"/>
        <v>0</v>
      </c>
      <c r="F78" s="15">
        <f t="shared" si="18"/>
        <v>1</v>
      </c>
      <c r="G78" s="15">
        <f t="shared" si="19"/>
        <v>0</v>
      </c>
      <c r="H78" s="15">
        <f t="shared" si="20"/>
        <v>0</v>
      </c>
      <c r="I78" s="15">
        <f t="shared" si="21"/>
        <v>0</v>
      </c>
      <c r="K78" s="63">
        <v>45488</v>
      </c>
      <c r="L78" s="58">
        <f t="shared" si="29"/>
        <v>7</v>
      </c>
      <c r="M78">
        <f t="shared" si="22"/>
        <v>2024</v>
      </c>
      <c r="N78" s="59">
        <v>1</v>
      </c>
      <c r="O78" s="15">
        <f t="shared" si="23"/>
        <v>0</v>
      </c>
      <c r="P78" s="15">
        <f t="shared" si="24"/>
        <v>0</v>
      </c>
      <c r="Q78" s="15">
        <f t="shared" si="25"/>
        <v>0</v>
      </c>
      <c r="R78" s="15">
        <f t="shared" si="26"/>
        <v>1</v>
      </c>
      <c r="S78" s="15">
        <f t="shared" si="27"/>
        <v>0</v>
      </c>
      <c r="T78" s="15">
        <f t="shared" si="28"/>
        <v>0</v>
      </c>
    </row>
    <row r="79" spans="1:20" x14ac:dyDescent="0.35">
      <c r="A79" s="15">
        <v>8</v>
      </c>
      <c r="B79" s="15">
        <v>2024</v>
      </c>
      <c r="C79" s="59">
        <v>0.5</v>
      </c>
      <c r="D79" s="56">
        <f t="shared" si="16"/>
        <v>0</v>
      </c>
      <c r="E79" s="15">
        <f t="shared" si="17"/>
        <v>0</v>
      </c>
      <c r="F79" s="15">
        <f t="shared" si="18"/>
        <v>0</v>
      </c>
      <c r="G79" s="15">
        <f t="shared" si="19"/>
        <v>0</v>
      </c>
      <c r="H79" s="15">
        <f t="shared" si="20"/>
        <v>0.5</v>
      </c>
      <c r="I79" s="15">
        <f t="shared" si="21"/>
        <v>0</v>
      </c>
      <c r="K79" s="63">
        <v>45565</v>
      </c>
      <c r="L79" s="58">
        <f t="shared" si="29"/>
        <v>9</v>
      </c>
      <c r="M79">
        <f t="shared" si="22"/>
        <v>2024</v>
      </c>
      <c r="N79" s="59">
        <v>0.5</v>
      </c>
      <c r="O79" s="15">
        <f t="shared" si="23"/>
        <v>0</v>
      </c>
      <c r="P79" s="15">
        <f t="shared" si="24"/>
        <v>0</v>
      </c>
      <c r="Q79" s="15">
        <f t="shared" si="25"/>
        <v>0</v>
      </c>
      <c r="R79" s="15">
        <f t="shared" si="26"/>
        <v>0</v>
      </c>
      <c r="S79" s="15">
        <f t="shared" si="27"/>
        <v>0</v>
      </c>
      <c r="T79" s="15">
        <f t="shared" si="28"/>
        <v>0.5</v>
      </c>
    </row>
    <row r="80" spans="1:20" x14ac:dyDescent="0.35">
      <c r="A80" s="15">
        <v>8</v>
      </c>
      <c r="B80" s="15">
        <v>2024</v>
      </c>
      <c r="C80" s="59">
        <v>1</v>
      </c>
      <c r="D80" s="56">
        <f t="shared" si="16"/>
        <v>0</v>
      </c>
      <c r="E80" s="15">
        <f t="shared" si="17"/>
        <v>0</v>
      </c>
      <c r="F80" s="15">
        <f t="shared" si="18"/>
        <v>0</v>
      </c>
      <c r="G80" s="15">
        <f t="shared" si="19"/>
        <v>0</v>
      </c>
      <c r="H80" s="15">
        <f t="shared" si="20"/>
        <v>1</v>
      </c>
      <c r="I80" s="15">
        <f t="shared" si="21"/>
        <v>0</v>
      </c>
      <c r="K80" s="63">
        <v>45541</v>
      </c>
      <c r="L80" s="58">
        <f t="shared" si="29"/>
        <v>9</v>
      </c>
      <c r="M80">
        <f t="shared" si="22"/>
        <v>2024</v>
      </c>
      <c r="N80" s="59">
        <v>1</v>
      </c>
      <c r="O80" s="15">
        <f t="shared" si="23"/>
        <v>0</v>
      </c>
      <c r="P80" s="15">
        <f t="shared" si="24"/>
        <v>0</v>
      </c>
      <c r="Q80" s="15">
        <f t="shared" si="25"/>
        <v>0</v>
      </c>
      <c r="R80" s="15">
        <f t="shared" si="26"/>
        <v>0</v>
      </c>
      <c r="S80" s="15">
        <f t="shared" si="27"/>
        <v>0</v>
      </c>
      <c r="T80" s="15">
        <f t="shared" si="28"/>
        <v>1</v>
      </c>
    </row>
    <row r="81" spans="1:20" x14ac:dyDescent="0.35">
      <c r="A81" s="15">
        <v>8</v>
      </c>
      <c r="B81" s="15">
        <v>2024</v>
      </c>
      <c r="C81" s="59">
        <v>0.75</v>
      </c>
      <c r="D81" s="56">
        <f t="shared" si="16"/>
        <v>0</v>
      </c>
      <c r="E81" s="15">
        <f t="shared" si="17"/>
        <v>0</v>
      </c>
      <c r="F81" s="15">
        <f t="shared" si="18"/>
        <v>0</v>
      </c>
      <c r="G81" s="15">
        <f t="shared" si="19"/>
        <v>0</v>
      </c>
      <c r="H81" s="15">
        <f t="shared" si="20"/>
        <v>0.75</v>
      </c>
      <c r="I81" s="15">
        <f t="shared" si="21"/>
        <v>0</v>
      </c>
      <c r="K81" s="63">
        <v>45541</v>
      </c>
      <c r="L81" s="58">
        <f t="shared" si="29"/>
        <v>9</v>
      </c>
      <c r="M81">
        <f t="shared" si="22"/>
        <v>2024</v>
      </c>
      <c r="N81" s="59">
        <v>0.75</v>
      </c>
      <c r="O81" s="15">
        <f t="shared" si="23"/>
        <v>0</v>
      </c>
      <c r="P81" s="15">
        <f t="shared" si="24"/>
        <v>0</v>
      </c>
      <c r="Q81" s="15">
        <f t="shared" si="25"/>
        <v>0</v>
      </c>
      <c r="R81" s="15">
        <f t="shared" si="26"/>
        <v>0</v>
      </c>
      <c r="S81" s="15">
        <f t="shared" si="27"/>
        <v>0</v>
      </c>
      <c r="T81" s="15">
        <f t="shared" si="28"/>
        <v>0.75</v>
      </c>
    </row>
    <row r="82" spans="1:20" x14ac:dyDescent="0.35">
      <c r="A82" s="15">
        <v>8</v>
      </c>
      <c r="B82" s="15">
        <v>2024</v>
      </c>
      <c r="C82" s="59">
        <v>0.5</v>
      </c>
      <c r="D82" s="56">
        <f t="shared" si="16"/>
        <v>0</v>
      </c>
      <c r="E82" s="15">
        <f t="shared" si="17"/>
        <v>0</v>
      </c>
      <c r="F82" s="15">
        <f t="shared" si="18"/>
        <v>0</v>
      </c>
      <c r="G82" s="15">
        <f t="shared" si="19"/>
        <v>0</v>
      </c>
      <c r="H82" s="15">
        <f t="shared" si="20"/>
        <v>0.5</v>
      </c>
      <c r="I82" s="15">
        <f t="shared" si="21"/>
        <v>0</v>
      </c>
      <c r="K82" s="63">
        <v>45541</v>
      </c>
      <c r="L82" s="58">
        <f t="shared" si="29"/>
        <v>9</v>
      </c>
      <c r="M82">
        <f t="shared" si="22"/>
        <v>2024</v>
      </c>
      <c r="N82" s="59">
        <v>0.5</v>
      </c>
      <c r="O82" s="15">
        <f t="shared" si="23"/>
        <v>0</v>
      </c>
      <c r="P82" s="15">
        <f t="shared" si="24"/>
        <v>0</v>
      </c>
      <c r="Q82" s="15">
        <f t="shared" si="25"/>
        <v>0</v>
      </c>
      <c r="R82" s="15">
        <f t="shared" si="26"/>
        <v>0</v>
      </c>
      <c r="S82" s="15">
        <f t="shared" si="27"/>
        <v>0</v>
      </c>
      <c r="T82" s="15">
        <f t="shared" si="28"/>
        <v>0.5</v>
      </c>
    </row>
    <row r="83" spans="1:20" x14ac:dyDescent="0.35">
      <c r="A83" s="15">
        <v>8</v>
      </c>
      <c r="B83" s="15">
        <v>2024</v>
      </c>
      <c r="C83" s="55">
        <v>1</v>
      </c>
      <c r="D83" s="56">
        <f t="shared" si="16"/>
        <v>0</v>
      </c>
      <c r="E83" s="15">
        <f t="shared" si="17"/>
        <v>0</v>
      </c>
      <c r="F83" s="15">
        <f t="shared" si="18"/>
        <v>0</v>
      </c>
      <c r="G83" s="15">
        <f t="shared" si="19"/>
        <v>0</v>
      </c>
      <c r="H83" s="15">
        <f t="shared" si="20"/>
        <v>1</v>
      </c>
      <c r="I83" s="15">
        <f t="shared" si="21"/>
        <v>0</v>
      </c>
      <c r="K83" s="63">
        <v>45541</v>
      </c>
      <c r="L83" s="58">
        <f t="shared" si="29"/>
        <v>9</v>
      </c>
      <c r="M83">
        <f t="shared" si="22"/>
        <v>2024</v>
      </c>
      <c r="N83" s="55">
        <v>1</v>
      </c>
      <c r="O83" s="15">
        <f t="shared" si="23"/>
        <v>0</v>
      </c>
      <c r="P83" s="15">
        <f t="shared" si="24"/>
        <v>0</v>
      </c>
      <c r="Q83" s="15">
        <f t="shared" si="25"/>
        <v>0</v>
      </c>
      <c r="R83" s="15">
        <f t="shared" si="26"/>
        <v>0</v>
      </c>
      <c r="S83" s="15">
        <f t="shared" si="27"/>
        <v>0</v>
      </c>
      <c r="T83" s="15">
        <f t="shared" si="28"/>
        <v>1</v>
      </c>
    </row>
    <row r="84" spans="1:20" x14ac:dyDescent="0.35">
      <c r="A84" s="15">
        <v>8</v>
      </c>
      <c r="B84" s="15">
        <v>2024</v>
      </c>
      <c r="C84" s="59">
        <v>0.5</v>
      </c>
      <c r="D84" s="56">
        <f>IF(AND(A84=4, B84=2024),C84, 0)</f>
        <v>0</v>
      </c>
      <c r="E84" s="15">
        <f t="shared" si="17"/>
        <v>0</v>
      </c>
      <c r="F84" s="15">
        <f t="shared" si="18"/>
        <v>0</v>
      </c>
      <c r="G84" s="15">
        <f t="shared" si="19"/>
        <v>0</v>
      </c>
      <c r="H84" s="15">
        <f t="shared" si="20"/>
        <v>0.5</v>
      </c>
      <c r="I84" s="15">
        <f t="shared" si="21"/>
        <v>0</v>
      </c>
      <c r="K84" s="63">
        <v>45541</v>
      </c>
      <c r="L84" s="58">
        <f t="shared" si="29"/>
        <v>9</v>
      </c>
      <c r="M84">
        <f t="shared" si="22"/>
        <v>2024</v>
      </c>
      <c r="N84" s="59">
        <v>0.5</v>
      </c>
      <c r="O84" s="15">
        <f t="shared" si="23"/>
        <v>0</v>
      </c>
      <c r="P84" s="15">
        <f t="shared" si="24"/>
        <v>0</v>
      </c>
      <c r="Q84" s="15">
        <f t="shared" si="25"/>
        <v>0</v>
      </c>
      <c r="R84" s="15">
        <f t="shared" si="26"/>
        <v>0</v>
      </c>
      <c r="S84" s="15">
        <f t="shared" si="27"/>
        <v>0</v>
      </c>
      <c r="T84" s="15">
        <f t="shared" si="28"/>
        <v>0.5</v>
      </c>
    </row>
    <row r="85" spans="1:20" x14ac:dyDescent="0.35">
      <c r="A85" s="15" t="s">
        <v>97</v>
      </c>
      <c r="B85" s="15">
        <v>2023</v>
      </c>
      <c r="C85" s="61">
        <v>52.75</v>
      </c>
      <c r="D85" s="61">
        <f>SUM(D2:D84)</f>
        <v>11</v>
      </c>
      <c r="E85" s="61">
        <f t="shared" ref="E85:I85" si="30">SUM(E2:E84)</f>
        <v>6.5</v>
      </c>
      <c r="F85" s="61">
        <f t="shared" si="30"/>
        <v>7</v>
      </c>
      <c r="G85" s="61">
        <f t="shared" si="30"/>
        <v>10.25</v>
      </c>
      <c r="H85" s="61">
        <f t="shared" si="30"/>
        <v>7.5</v>
      </c>
      <c r="I85" s="61">
        <f t="shared" si="30"/>
        <v>0</v>
      </c>
      <c r="J85" s="69"/>
      <c r="K85" s="63"/>
      <c r="L85" s="58"/>
      <c r="N85" s="61">
        <f>SUM(N2:N84)</f>
        <v>52.75</v>
      </c>
      <c r="O85" s="61">
        <f t="shared" ref="O85:T85" si="31">SUM(O2:O84)</f>
        <v>0</v>
      </c>
      <c r="P85" s="61">
        <f t="shared" si="31"/>
        <v>8.25</v>
      </c>
      <c r="Q85" s="61">
        <f t="shared" si="31"/>
        <v>12.5</v>
      </c>
      <c r="R85" s="61">
        <f t="shared" si="31"/>
        <v>8.5</v>
      </c>
      <c r="S85" s="61">
        <f t="shared" si="31"/>
        <v>8.75</v>
      </c>
      <c r="T85" s="61">
        <f t="shared" si="31"/>
        <v>7.5</v>
      </c>
    </row>
    <row r="86" spans="1:20" x14ac:dyDescent="0.35">
      <c r="K86" s="53"/>
      <c r="L86" s="52"/>
    </row>
    <row r="87" spans="1:20" x14ac:dyDescent="0.35">
      <c r="K87" s="53"/>
      <c r="L87" s="52"/>
    </row>
    <row r="88" spans="1:20" x14ac:dyDescent="0.35">
      <c r="K88" s="53"/>
      <c r="L88" s="52"/>
    </row>
    <row r="89" spans="1:20" x14ac:dyDescent="0.35">
      <c r="K89" s="53"/>
      <c r="L89" s="52"/>
    </row>
    <row r="90" spans="1:20" x14ac:dyDescent="0.35">
      <c r="K90" s="53"/>
      <c r="L90" s="52"/>
    </row>
    <row r="91" spans="1:20" x14ac:dyDescent="0.35">
      <c r="K91" s="53"/>
      <c r="L91" s="52"/>
    </row>
    <row r="92" spans="1:20" x14ac:dyDescent="0.35">
      <c r="K92" s="53"/>
      <c r="L92" s="52"/>
    </row>
    <row r="93" spans="1:20" x14ac:dyDescent="0.35">
      <c r="K93" s="53"/>
      <c r="L93" s="52"/>
    </row>
    <row r="94" spans="1:20" x14ac:dyDescent="0.35">
      <c r="L94" s="1"/>
      <c r="M94" s="1"/>
    </row>
  </sheetData>
  <conditionalFormatting sqref="K2:K14 K16:K22 K24:K37 K40:K47 K49:K53 K55:K57 K60:K61 K64:K93">
    <cfRule type="expression" dxfId="2" priority="2" stopIfTrue="1">
      <formula>IF(AND(K2&lt;$F$2, ISBLANK(R2)),TRUE,FALSE)</formula>
    </cfRule>
  </conditionalFormatting>
  <conditionalFormatting sqref="K15 K23 K38:K39 K48 K54 K62:K63">
    <cfRule type="expression" dxfId="1" priority="1" stopIfTrue="1">
      <formula>IF(AND(K15&lt;$F$2, ISBLANK(Q15)),TRUE,FALSE)</formula>
    </cfRule>
  </conditionalFormatting>
  <conditionalFormatting sqref="K59">
    <cfRule type="expression" dxfId="0" priority="3" stopIfTrue="1">
      <formula>IF(AND(K59&lt;$F$2, ISBLANK(R58)),TRUE,FALSE)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6"/>
  <sheetViews>
    <sheetView workbookViewId="0"/>
  </sheetViews>
  <sheetFormatPr baseColWidth="10" defaultColWidth="11.453125" defaultRowHeight="14.5" x14ac:dyDescent="0.35"/>
  <cols>
    <col min="1" max="1" width="47.1796875" customWidth="1"/>
  </cols>
  <sheetData>
    <row r="1" spans="1:1" x14ac:dyDescent="0.35">
      <c r="A1" t="s">
        <v>43</v>
      </c>
    </row>
    <row r="2" spans="1:1" x14ac:dyDescent="0.35">
      <c r="A2" t="s">
        <v>44</v>
      </c>
    </row>
    <row r="3" spans="1:1" x14ac:dyDescent="0.35">
      <c r="A3" t="s">
        <v>45</v>
      </c>
    </row>
    <row r="4" spans="1:1" x14ac:dyDescent="0.35">
      <c r="A4" t="s">
        <v>46</v>
      </c>
    </row>
    <row r="5" spans="1:1" x14ac:dyDescent="0.35">
      <c r="A5" t="s">
        <v>47</v>
      </c>
    </row>
    <row r="6" spans="1:1" x14ac:dyDescent="0.35">
      <c r="A6" t="s">
        <v>48</v>
      </c>
    </row>
  </sheetData>
  <pageMargins left="0.7" right="0.7" top="0.75" bottom="0.75" header="0.511811023622047" footer="0.511811023622047"/>
  <pageSetup paperSize="9" orientation="portrait" horizontalDpi="300" verticalDpi="300" r:id="rId1"/>
  <headerFooter>
    <oddFooter>&amp;L_x000D_&amp;1#&amp;"Microsoft Sans Serif"&amp;12&amp;KEAB200 Classification : Interne GPE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7"/>
  <sheetViews>
    <sheetView workbookViewId="0"/>
  </sheetViews>
  <sheetFormatPr baseColWidth="10" defaultColWidth="11.453125" defaultRowHeight="14.5" x14ac:dyDescent="0.35"/>
  <cols>
    <col min="1" max="1" width="47.1796875" customWidth="1"/>
  </cols>
  <sheetData>
    <row r="1" spans="1:1" x14ac:dyDescent="0.35">
      <c r="A1" t="s">
        <v>43</v>
      </c>
    </row>
    <row r="2" spans="1:1" x14ac:dyDescent="0.35">
      <c r="A2" t="s">
        <v>49</v>
      </c>
    </row>
    <row r="3" spans="1:1" x14ac:dyDescent="0.35">
      <c r="A3" t="s">
        <v>44</v>
      </c>
    </row>
    <row r="4" spans="1:1" x14ac:dyDescent="0.35">
      <c r="A4" t="s">
        <v>45</v>
      </c>
    </row>
    <row r="5" spans="1:1" x14ac:dyDescent="0.35">
      <c r="A5" t="s">
        <v>46</v>
      </c>
    </row>
    <row r="6" spans="1:1" x14ac:dyDescent="0.35">
      <c r="A6" t="s">
        <v>47</v>
      </c>
    </row>
    <row r="7" spans="1:1" x14ac:dyDescent="0.35">
      <c r="A7" t="s">
        <v>48</v>
      </c>
    </row>
  </sheetData>
  <pageMargins left="0.7" right="0.7" top="0.75" bottom="0.75" header="0.511811023622047" footer="0.511811023622047"/>
  <pageSetup paperSize="9" orientation="portrait" horizontalDpi="300" verticalDpi="300" r:id="rId1"/>
  <headerFooter>
    <oddFooter>&amp;L_x000D_&amp;1#&amp;"Microsoft Sans Serif"&amp;12&amp;KEAB200 Classification : Interne GPE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/>
  </sheetViews>
  <sheetFormatPr baseColWidth="10" defaultColWidth="11.453125" defaultRowHeight="14.5" x14ac:dyDescent="0.35"/>
  <cols>
    <col min="1" max="1" width="32.1796875" customWidth="1"/>
  </cols>
  <sheetData>
    <row r="1" spans="1:5" ht="17.5" x14ac:dyDescent="0.35">
      <c r="A1" s="2" t="s">
        <v>50</v>
      </c>
    </row>
    <row r="2" spans="1:5" ht="17.5" x14ac:dyDescent="0.35">
      <c r="A2" s="3" t="s">
        <v>51</v>
      </c>
    </row>
    <row r="3" spans="1:5" x14ac:dyDescent="0.35">
      <c r="A3" s="4">
        <v>1</v>
      </c>
      <c r="B3" s="5"/>
      <c r="C3" s="4"/>
      <c r="D3" s="4"/>
      <c r="E3" s="6"/>
    </row>
    <row r="4" spans="1:5" x14ac:dyDescent="0.35">
      <c r="A4" s="7">
        <v>2</v>
      </c>
      <c r="B4" s="8"/>
      <c r="C4" s="7"/>
      <c r="D4" s="7"/>
      <c r="E4" s="9"/>
    </row>
    <row r="5" spans="1:5" x14ac:dyDescent="0.35">
      <c r="A5" s="7">
        <v>3</v>
      </c>
      <c r="B5" s="8"/>
      <c r="C5" s="7"/>
      <c r="D5" s="7"/>
      <c r="E5" s="9"/>
    </row>
    <row r="6" spans="1:5" x14ac:dyDescent="0.35">
      <c r="A6" s="7">
        <v>4</v>
      </c>
      <c r="B6" s="8"/>
      <c r="C6" s="7"/>
      <c r="D6" s="7"/>
      <c r="E6" s="9"/>
    </row>
    <row r="7" spans="1:5" x14ac:dyDescent="0.35">
      <c r="A7" s="7"/>
      <c r="B7" s="8"/>
      <c r="C7" s="7"/>
      <c r="D7" s="7"/>
      <c r="E7" s="9"/>
    </row>
  </sheetData>
  <pageMargins left="0.7" right="0.7" top="0.75" bottom="0.75" header="0.511811023622047" footer="0.3"/>
  <pageSetup paperSize="9" orientation="portrait" horizontalDpi="300" verticalDpi="300" r:id="rId1"/>
  <headerFooter>
    <oddFooter>&amp;L_x000D_&amp;1#&amp;"Microsoft Sans Serif"&amp;12&amp;KEAB200 Classification : Interne GPE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a514bd17-3a58-4d26-b35c-b9acd56b4bbe" xsi:nil="true"/>
    <lcf76f155ced4ddcb4097134ff3c332f xmlns="a514bd17-3a58-4d26-b35c-b9acd56b4bbe">
      <Terms xmlns="http://schemas.microsoft.com/office/infopath/2007/PartnerControls"/>
    </lcf76f155ced4ddcb4097134ff3c332f>
    <TaxCatchAll xmlns="e4441b1a-e3ae-4a6d-b017-9ca68589ebc6" xsi:nil="true"/>
    <SharedWithUsers xmlns="517074bc-a970-4b6d-a1b4-5139300d2d22">
      <UserInfo>
        <DisplayName>Laëtitia DUPOUY</DisplayName>
        <AccountId>3793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E5A7823E7F44409FDAF91E675433DC" ma:contentTypeVersion="19" ma:contentTypeDescription="Crée un document." ma:contentTypeScope="" ma:versionID="42805d08953b4fd2ff96164c1411091b">
  <xsd:schema xmlns:xsd="http://www.w3.org/2001/XMLSchema" xmlns:xs="http://www.w3.org/2001/XMLSchema" xmlns:p="http://schemas.microsoft.com/office/2006/metadata/properties" xmlns:ns2="a514bd17-3a58-4d26-b35c-b9acd56b4bbe" xmlns:ns3="517074bc-a970-4b6d-a1b4-5139300d2d22" xmlns:ns4="e4441b1a-e3ae-4a6d-b017-9ca68589ebc6" targetNamespace="http://schemas.microsoft.com/office/2006/metadata/properties" ma:root="true" ma:fieldsID="c86d54d1a290095e015752889d46cfec" ns2:_="" ns3:_="" ns4:_="">
    <xsd:import namespace="a514bd17-3a58-4d26-b35c-b9acd56b4bbe"/>
    <xsd:import namespace="517074bc-a970-4b6d-a1b4-5139300d2d22"/>
    <xsd:import namespace="e4441b1a-e3ae-4a6d-b017-9ca68589eb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4bd17-3a58-4d26-b35c-b9acd56b4b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2ae349f8-0d4a-4ee0-a148-339fff2dd1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État de validation" ma:internalName="_x00c9_tat_x0020_de_x0020_validation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074bc-a970-4b6d-a1b4-5139300d2d2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441b1a-e3ae-4a6d-b017-9ca68589ebc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461955c-accc-4b32-a3c0-ac43beacebce}" ma:internalName="TaxCatchAll" ma:showField="CatchAllData" ma:web="e4441b1a-e3ae-4a6d-b017-9ca68589eb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BB3B0B-242C-4022-A426-BFB6E1BDA1A9}">
  <ds:schemaRefs>
    <ds:schemaRef ds:uri="http://schemas.microsoft.com/office/2006/metadata/properties"/>
    <ds:schemaRef ds:uri="http://schemas.microsoft.com/office/infopath/2007/PartnerControls"/>
    <ds:schemaRef ds:uri="a514bd17-3a58-4d26-b35c-b9acd56b4bbe"/>
    <ds:schemaRef ds:uri="e4441b1a-e3ae-4a6d-b017-9ca68589ebc6"/>
    <ds:schemaRef ds:uri="517074bc-a970-4b6d-a1b4-5139300d2d22"/>
  </ds:schemaRefs>
</ds:datastoreItem>
</file>

<file path=customXml/itemProps2.xml><?xml version="1.0" encoding="utf-8"?>
<ds:datastoreItem xmlns:ds="http://schemas.openxmlformats.org/officeDocument/2006/customXml" ds:itemID="{CEEFF445-53E9-415C-B90A-AF34E9A293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4E97B8-DB96-4791-A8BC-089130A6AE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14bd17-3a58-4d26-b35c-b9acd56b4bbe"/>
    <ds:schemaRef ds:uri="517074bc-a970-4b6d-a1b4-5139300d2d22"/>
    <ds:schemaRef ds:uri="e4441b1a-e3ae-4a6d-b017-9ca68589eb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Planning Màd LT NouvelArbitrage</vt:lpstr>
      <vt:lpstr>Calcul JoursVisites par mois</vt:lpstr>
      <vt:lpstr>Feuil2</vt:lpstr>
      <vt:lpstr>Feuil1</vt:lpstr>
      <vt:lpstr>VENT</vt:lpstr>
    </vt:vector>
  </TitlesOfParts>
  <Manager>pjw_huber</Manager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PN1502_02_DET_PLG</dc:title>
  <dc:subject/>
  <dc:creator>g.kameni</dc:creator>
  <cp:keywords/>
  <dc:description>PN1502_02_DET_PLG</dc:description>
  <cp:lastModifiedBy>DUET Antoine</cp:lastModifiedBy>
  <cp:revision>1</cp:revision>
  <cp:lastPrinted>2024-04-12T13:23:02Z</cp:lastPrinted>
  <dcterms:created xsi:type="dcterms:W3CDTF">2022-10-25T09:01:50Z</dcterms:created>
  <dcterms:modified xsi:type="dcterms:W3CDTF">2024-07-08T14:17:51Z</dcterms:modified>
  <cp:category>00.01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0x01010050E5A7823E7F44409FDAF91E675433DC</vt:lpwstr>
  </property>
  <property fmtid="{D5CDD505-2E9C-101B-9397-08002B2CF9AE}" pid="4" name="MSIP_Label_da43e3e6-3266-4d25-b9fd-4b105bb37c35_Enabled">
    <vt:lpwstr>true</vt:lpwstr>
  </property>
  <property fmtid="{D5CDD505-2E9C-101B-9397-08002B2CF9AE}" pid="5" name="MSIP_Label_da43e3e6-3266-4d25-b9fd-4b105bb37c35_SetDate">
    <vt:lpwstr>2024-02-23T13:09:31Z</vt:lpwstr>
  </property>
  <property fmtid="{D5CDD505-2E9C-101B-9397-08002B2CF9AE}" pid="6" name="MSIP_Label_da43e3e6-3266-4d25-b9fd-4b105bb37c35_Method">
    <vt:lpwstr>Privileged</vt:lpwstr>
  </property>
  <property fmtid="{D5CDD505-2E9C-101B-9397-08002B2CF9AE}" pid="7" name="MSIP_Label_da43e3e6-3266-4d25-b9fd-4b105bb37c35_Name">
    <vt:lpwstr>Interne</vt:lpwstr>
  </property>
  <property fmtid="{D5CDD505-2E9C-101B-9397-08002B2CF9AE}" pid="8" name="MSIP_Label_da43e3e6-3266-4d25-b9fd-4b105bb37c35_SiteId">
    <vt:lpwstr>234851e9-b7a5-4031-94e2-883ee18a0e89</vt:lpwstr>
  </property>
  <property fmtid="{D5CDD505-2E9C-101B-9397-08002B2CF9AE}" pid="9" name="MSIP_Label_da43e3e6-3266-4d25-b9fd-4b105bb37c35_ActionId">
    <vt:lpwstr>ec4b2f68-6624-497c-9f32-b19f194cf607</vt:lpwstr>
  </property>
  <property fmtid="{D5CDD505-2E9C-101B-9397-08002B2CF9AE}" pid="10" name="MSIP_Label_da43e3e6-3266-4d25-b9fd-4b105bb37c35_ContentBits">
    <vt:lpwstr>2</vt:lpwstr>
  </property>
  <property fmtid="{D5CDD505-2E9C-101B-9397-08002B2CF9AE}" pid="11" name="Folder_Number">
    <vt:lpwstr>15994</vt:lpwstr>
  </property>
  <property fmtid="{D5CDD505-2E9C-101B-9397-08002B2CF9AE}" pid="12" name="Folder_Code">
    <vt:lpwstr>dms15994</vt:lpwstr>
  </property>
  <property fmtid="{D5CDD505-2E9C-101B-9397-08002B2CF9AE}" pid="13" name="Folder_Name">
    <vt:lpwstr>00_Avancements mensuels</vt:lpwstr>
  </property>
  <property fmtid="{D5CDD505-2E9C-101B-9397-08002B2CF9AE}" pid="14" name="Folder_Description">
    <vt:lpwstr/>
  </property>
  <property fmtid="{D5CDD505-2E9C-101B-9397-08002B2CF9AE}" pid="15" name="/Folder_Name/">
    <vt:lpwstr>UTKJ002_SGP_MOES-L18_PN1502/K_Mgt Projet/K2_Délais/00_Avancements mensuels</vt:lpwstr>
  </property>
  <property fmtid="{D5CDD505-2E9C-101B-9397-08002B2CF9AE}" pid="16" name="/Folder_Description/">
    <vt:lpwstr>MOE Systèmes Ligne 18 Métro Grand Paris Express/K/K2</vt:lpwstr>
  </property>
  <property fmtid="{D5CDD505-2E9C-101B-9397-08002B2CF9AE}" pid="17" name="Folder_Version">
    <vt:lpwstr/>
  </property>
  <property fmtid="{D5CDD505-2E9C-101B-9397-08002B2CF9AE}" pid="18" name="Folder_VersionSeq">
    <vt:lpwstr/>
  </property>
  <property fmtid="{D5CDD505-2E9C-101B-9397-08002B2CF9AE}" pid="19" name="Folder_Manager">
    <vt:lpwstr>pjw_huber</vt:lpwstr>
  </property>
  <property fmtid="{D5CDD505-2E9C-101B-9397-08002B2CF9AE}" pid="20" name="Folder_ManagerDesc">
    <vt:lpwstr>pjw_huber</vt:lpwstr>
  </property>
  <property fmtid="{D5CDD505-2E9C-101B-9397-08002B2CF9AE}" pid="21" name="Folder_Storage">
    <vt:lpwstr>Storage01</vt:lpwstr>
  </property>
  <property fmtid="{D5CDD505-2E9C-101B-9397-08002B2CF9AE}" pid="22" name="Folder_StorageDesc">
    <vt:lpwstr>Storage01</vt:lpwstr>
  </property>
  <property fmtid="{D5CDD505-2E9C-101B-9397-08002B2CF9AE}" pid="23" name="Folder_Creator">
    <vt:lpwstr>pjw_huber</vt:lpwstr>
  </property>
  <property fmtid="{D5CDD505-2E9C-101B-9397-08002B2CF9AE}" pid="24" name="Folder_CreatorDesc">
    <vt:lpwstr>pjw_huber</vt:lpwstr>
  </property>
  <property fmtid="{D5CDD505-2E9C-101B-9397-08002B2CF9AE}" pid="25" name="Folder_CreateDate">
    <vt:lpwstr>08.05.2022 10:00 AM</vt:lpwstr>
  </property>
  <property fmtid="{D5CDD505-2E9C-101B-9397-08002B2CF9AE}" pid="26" name="Folder_Updater">
    <vt:lpwstr>g.kameni</vt:lpwstr>
  </property>
  <property fmtid="{D5CDD505-2E9C-101B-9397-08002B2CF9AE}" pid="27" name="Folder_UpdaterDesc">
    <vt:lpwstr>KAMENI Guerin</vt:lpwstr>
  </property>
  <property fmtid="{D5CDD505-2E9C-101B-9397-08002B2CF9AE}" pid="28" name="Folder_UpdateDate">
    <vt:lpwstr>04.06.2023 11:23 AM</vt:lpwstr>
  </property>
  <property fmtid="{D5CDD505-2E9C-101B-9397-08002B2CF9AE}" pid="29" name="Document_Number">
    <vt:lpwstr>261</vt:lpwstr>
  </property>
  <property fmtid="{D5CDD505-2E9C-101B-9397-08002B2CF9AE}" pid="30" name="Document_Name">
    <vt:lpwstr>PN1502_02_DET_PLG_032886</vt:lpwstr>
  </property>
  <property fmtid="{D5CDD505-2E9C-101B-9397-08002B2CF9AE}" pid="31" name="Document_FileName">
    <vt:lpwstr>PN1502_02_DET_PLG_032886.xlsx</vt:lpwstr>
  </property>
  <property fmtid="{D5CDD505-2E9C-101B-9397-08002B2CF9AE}" pid="32" name="Document_Version">
    <vt:lpwstr>00.01</vt:lpwstr>
  </property>
  <property fmtid="{D5CDD505-2E9C-101B-9397-08002B2CF9AE}" pid="33" name="Document_VersionSeq">
    <vt:lpwstr>0</vt:lpwstr>
  </property>
  <property fmtid="{D5CDD505-2E9C-101B-9397-08002B2CF9AE}" pid="34" name="Document_Creator">
    <vt:lpwstr/>
  </property>
  <property fmtid="{D5CDD505-2E9C-101B-9397-08002B2CF9AE}" pid="35" name="Document_CreatorDesc">
    <vt:lpwstr/>
  </property>
  <property fmtid="{D5CDD505-2E9C-101B-9397-08002B2CF9AE}" pid="36" name="Document_CreateDate">
    <vt:lpwstr/>
  </property>
  <property fmtid="{D5CDD505-2E9C-101B-9397-08002B2CF9AE}" pid="37" name="Document_Updater">
    <vt:lpwstr/>
  </property>
  <property fmtid="{D5CDD505-2E9C-101B-9397-08002B2CF9AE}" pid="38" name="Document_UpdaterDesc">
    <vt:lpwstr/>
  </property>
  <property fmtid="{D5CDD505-2E9C-101B-9397-08002B2CF9AE}" pid="39" name="Document_UpdateDate">
    <vt:lpwstr/>
  </property>
  <property fmtid="{D5CDD505-2E9C-101B-9397-08002B2CF9AE}" pid="40" name="Document_Size">
    <vt:lpwstr/>
  </property>
  <property fmtid="{D5CDD505-2E9C-101B-9397-08002B2CF9AE}" pid="41" name="Document_Storage">
    <vt:lpwstr/>
  </property>
  <property fmtid="{D5CDD505-2E9C-101B-9397-08002B2CF9AE}" pid="42" name="Document_StorageDesc">
    <vt:lpwstr/>
  </property>
  <property fmtid="{D5CDD505-2E9C-101B-9397-08002B2CF9AE}" pid="43" name="Document_Department">
    <vt:lpwstr/>
  </property>
  <property fmtid="{D5CDD505-2E9C-101B-9397-08002B2CF9AE}" pid="44" name="Document_DepartmentDesc">
    <vt:lpwstr/>
  </property>
</Properties>
</file>