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ajo\Desktop\Business Analysis\Project 2\"/>
    </mc:Choice>
  </mc:AlternateContent>
  <xr:revisionPtr revIDLastSave="0" documentId="13_ncr:1_{46D5C06E-1416-4F60-94FA-BAB3BA3B4EAD}" xr6:coauthVersionLast="47" xr6:coauthVersionMax="47" xr10:uidLastSave="{00000000-0000-0000-0000-000000000000}"/>
  <bookViews>
    <workbookView xWindow="-110" yWindow="-110" windowWidth="22780" windowHeight="14660" activeTab="6" xr2:uid="{DA961F78-4F66-43B3-8FAA-7DB0E8CF9608}"/>
  </bookViews>
  <sheets>
    <sheet name="Sheet" sheetId="8" r:id="rId1"/>
    <sheet name="pivot" sheetId="4" r:id="rId2"/>
    <sheet name="Ticker Symbol" sheetId="10" r:id="rId3"/>
    <sheet name="projectdata-nyse" sheetId="1" r:id="rId4"/>
    <sheet name="P&amp;L" sheetId="9" r:id="rId5"/>
    <sheet name=" Forecast Scenario" sheetId="11" r:id="rId6"/>
    <sheet name="summary" sheetId="2" r:id="rId7"/>
  </sheets>
  <externalReferences>
    <externalReference r:id="rId8"/>
  </externalReferences>
  <definedNames>
    <definedName name="Cases">' Forecast Scenario'!$C$28:$C$30</definedName>
    <definedName name="COGS">'projectdata-nyse'!$F$2:$F$1711</definedName>
    <definedName name="GICS_Sectors">'projectdata-nyse'!$J$2:$J$1711</definedName>
    <definedName name="GICS_Sub_Industry">'projectdata-nyse'!$K$2:$K$1711</definedName>
    <definedName name="grossmargin">#REF!</definedName>
    <definedName name="oper_margin">#REF!</definedName>
    <definedName name="Other_Operating_Items">'projectdata-nyse'!$I$2:$I$1711</definedName>
    <definedName name="OtherOpItems">[1]Data!$H$2:$H$13</definedName>
    <definedName name="Research_and_Development">'projectdata-nyse'!$H$2:$H$1711</definedName>
    <definedName name="SGAs">'projectdata-nyse'!$G$2:$G$1711</definedName>
    <definedName name="Ticker_Symbol">'projectdata-nyse'!$B$2:$B$1711</definedName>
    <definedName name="tickersymbol">[1]Data!$B$2:$B$13</definedName>
    <definedName name="Total_Revenue">'projectdata-nyse'!$E$2:$E$1711</definedName>
    <definedName name="Years">'projectdata-nyse'!$C$2:$C$1711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11" l="1"/>
  <c r="I19" i="11"/>
  <c r="J21" i="11"/>
  <c r="I21" i="11"/>
  <c r="I7" i="11" s="1"/>
  <c r="I14" i="11" s="1"/>
  <c r="J20" i="11"/>
  <c r="I20" i="11"/>
  <c r="I38" i="11"/>
  <c r="I36" i="11"/>
  <c r="I34" i="11"/>
  <c r="I32" i="11"/>
  <c r="I30" i="11"/>
  <c r="I28" i="11"/>
  <c r="I37" i="11"/>
  <c r="I33" i="11"/>
  <c r="I29" i="11"/>
  <c r="J7" i="11" l="1"/>
  <c r="J14" i="11" s="1"/>
  <c r="I9" i="11"/>
  <c r="J9" i="11" l="1"/>
  <c r="H12" i="11" l="1" a="1"/>
  <c r="H12" i="11" s="1"/>
  <c r="G12" i="11" a="1"/>
  <c r="G12" i="11" s="1"/>
  <c r="F12" i="11" a="1"/>
  <c r="F12" i="11" s="1"/>
  <c r="E12" i="11" a="1"/>
  <c r="E12" i="11" s="1"/>
  <c r="H11" i="11" a="1"/>
  <c r="H11" i="11" s="1"/>
  <c r="G11" i="11" a="1"/>
  <c r="G11" i="11" s="1"/>
  <c r="F11" i="11" a="1"/>
  <c r="F11" i="11" s="1"/>
  <c r="E11" i="11" a="1"/>
  <c r="E11" i="11" s="1"/>
  <c r="H10" i="11" a="1"/>
  <c r="H10" i="11" s="1"/>
  <c r="G10" i="11" a="1"/>
  <c r="G10" i="11" s="1"/>
  <c r="F10" i="11" a="1"/>
  <c r="F10" i="11" s="1"/>
  <c r="E10" i="11" a="1"/>
  <c r="E10" i="11" s="1"/>
  <c r="H8" i="11" a="1"/>
  <c r="H8" i="11" s="1"/>
  <c r="G8" i="11" a="1"/>
  <c r="G8" i="11" s="1"/>
  <c r="F8" i="11" a="1"/>
  <c r="F8" i="11" s="1"/>
  <c r="E8" i="11" a="1"/>
  <c r="E8" i="11" s="1"/>
  <c r="H7" i="11" a="1"/>
  <c r="H7" i="11" s="1"/>
  <c r="G7" i="11" a="1"/>
  <c r="G7" i="11" s="1"/>
  <c r="F7" i="11" a="1"/>
  <c r="F7" i="11" s="1"/>
  <c r="E7" i="11" a="1"/>
  <c r="E7" i="11" s="1"/>
  <c r="G19" i="11" l="1"/>
  <c r="F21" i="11"/>
  <c r="H21" i="11"/>
  <c r="G21" i="11"/>
  <c r="F19" i="11"/>
  <c r="H19" i="11"/>
  <c r="E19" i="11"/>
  <c r="E9" i="11"/>
  <c r="E13" i="11"/>
  <c r="F9" i="11"/>
  <c r="G9" i="11"/>
  <c r="G13" i="11"/>
  <c r="F13" i="11"/>
  <c r="H9" i="11"/>
  <c r="H13" i="11"/>
  <c r="E12" i="9" a="1"/>
  <c r="E12" i="9" s="1"/>
  <c r="F12" i="9" a="1"/>
  <c r="F12" i="9" s="1"/>
  <c r="G12" i="9" a="1"/>
  <c r="G12" i="9" s="1"/>
  <c r="H12" i="9" a="1"/>
  <c r="H12" i="9" s="1"/>
  <c r="F11" i="9" a="1"/>
  <c r="F11" i="9" s="1"/>
  <c r="G11" i="9" a="1"/>
  <c r="G11" i="9" s="1"/>
  <c r="H11" i="9" a="1"/>
  <c r="H11" i="9" s="1"/>
  <c r="E11" i="9" a="1"/>
  <c r="E11" i="9" s="1"/>
  <c r="F10" i="9" a="1"/>
  <c r="F10" i="9" s="1"/>
  <c r="F13" i="9" s="1"/>
  <c r="G10" i="9" a="1"/>
  <c r="G10" i="9" s="1"/>
  <c r="G13" i="9" s="1"/>
  <c r="H10" i="9" a="1"/>
  <c r="H10" i="9" s="1"/>
  <c r="H13" i="9" s="1"/>
  <c r="E10" i="9" a="1"/>
  <c r="E10" i="9" s="1"/>
  <c r="F8" i="9" a="1"/>
  <c r="F8" i="9" s="1"/>
  <c r="G8" i="9" a="1"/>
  <c r="G8" i="9" s="1"/>
  <c r="H8" i="9" a="1"/>
  <c r="H8" i="9" s="1"/>
  <c r="E8" i="9" a="1"/>
  <c r="E8" i="9" s="1"/>
  <c r="F7" i="9" a="1"/>
  <c r="F7" i="9" s="1"/>
  <c r="F9" i="9" s="1"/>
  <c r="G7" i="9" a="1"/>
  <c r="G7" i="9" s="1"/>
  <c r="H7" i="9" a="1"/>
  <c r="H7" i="9" s="1"/>
  <c r="H9" i="9" s="1"/>
  <c r="H14" i="9" s="1"/>
  <c r="E7" i="9" a="1"/>
  <c r="E7" i="9" s="1"/>
  <c r="G14" i="11" l="1"/>
  <c r="G20" i="11" s="1"/>
  <c r="F14" i="9"/>
  <c r="H14" i="11"/>
  <c r="H20" i="11" s="1"/>
  <c r="F14" i="11"/>
  <c r="F20" i="11" s="1"/>
  <c r="E13" i="9"/>
  <c r="E14" i="11"/>
  <c r="E20" i="11" s="1"/>
  <c r="E9" i="9"/>
  <c r="G9" i="9"/>
  <c r="G14" i="9" s="1"/>
  <c r="E14" i="9" l="1"/>
  <c r="C64" i="2"/>
  <c r="D64" i="2"/>
  <c r="D63" i="2"/>
  <c r="C63" i="2"/>
  <c r="D61" i="2"/>
  <c r="D60" i="2"/>
  <c r="C61" i="2"/>
  <c r="C6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<sst xmlns="http://schemas.openxmlformats.org/spreadsheetml/2006/main" count="10339" uniqueCount="608">
  <si>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</si>
  <si>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</si>
  <si>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</si>
  <si>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</si>
  <si>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</si>
  <si>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</si>
  <si>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</si>
  <si>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</si>
  <si>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</si>
  <si>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</si>
  <si>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</si>
  <si>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</si>
  <si>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</si>
  <si>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</si>
  <si>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</si>
  <si>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</si>
  <si>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</si>
  <si>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</si>
  <si>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</si>
  <si>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</si>
  <si>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</si>
  <si>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</si>
  <si>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</si>
  <si>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</si>
  <si>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</si>
  <si>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</si>
  <si>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</si>
  <si>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</si>
  <si>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</si>
  <si>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</si>
  <si>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</si>
  <si>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</si>
  <si>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</si>
  <si>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</si>
  <si>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</si>
  <si>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</si>
  <si>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</si>
  <si>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</si>
  <si>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</si>
  <si>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</si>
  <si>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</si>
  <si>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</si>
  <si>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</si>
  <si>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</si>
  <si>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</si>
  <si>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</si>
  <si>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</si>
  <si>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</si>
  <si>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</si>
  <si>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</si>
  <si>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</si>
  <si>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</si>
  <si>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</si>
  <si>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</si>
  <si>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</si>
  <si>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</si>
  <si>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</si>
  <si>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</si>
  <si>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</si>
  <si>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</si>
  <si>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</si>
  <si>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</si>
  <si>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</si>
  <si>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</si>
  <si>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</si>
  <si>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</si>
  <si>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</si>
  <si>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</si>
  <si>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</si>
  <si>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</si>
  <si>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</si>
  <si>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</si>
  <si>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</si>
  <si>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</si>
  <si>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</si>
  <si>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</si>
  <si>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</si>
  <si>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</si>
  <si>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</si>
  <si>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</si>
  <si>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</si>
  <si>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</si>
  <si>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</si>
  <si>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</si>
  <si>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</si>
  <si>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</si>
  <si>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</si>
  <si>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</si>
  <si>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</si>
  <si>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</si>
  <si>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</si>
  <si>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</si>
  <si>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</si>
  <si>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</si>
  <si>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</si>
  <si>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</si>
  <si>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</si>
  <si>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</si>
  <si>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</si>
  <si>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</si>
  <si>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</si>
  <si>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</si>
  <si>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</si>
  <si>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</si>
  <si>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</si>
  <si>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</si>
  <si>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</si>
  <si>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</si>
  <si>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</si>
  <si>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</si>
  <si>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</si>
  <si>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</si>
  <si>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</si>
  <si>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</si>
  <si>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</si>
  <si>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</si>
  <si>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</si>
  <si>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</si>
  <si>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</si>
  <si>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</si>
  <si>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</si>
  <si>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</si>
  <si>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</si>
  <si>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</si>
  <si>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</si>
  <si>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</si>
  <si>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</si>
  <si>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</si>
  <si>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</si>
  <si>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</si>
  <si>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</si>
  <si>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</si>
  <si>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</si>
  <si>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</si>
  <si>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</si>
  <si>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</si>
  <si>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</si>
  <si>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</si>
  <si>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</si>
  <si>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</si>
  <si>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</si>
  <si>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</si>
  <si>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</si>
  <si>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</si>
  <si>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</si>
  <si>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</si>
  <si>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</si>
  <si>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</si>
  <si>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</si>
  <si>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</si>
  <si>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</si>
  <si>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</si>
  <si>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</si>
  <si>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</si>
  <si>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</si>
  <si>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</si>
  <si>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</si>
  <si>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</si>
  <si>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</si>
  <si>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</si>
  <si>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</si>
  <si>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</si>
  <si>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</si>
  <si>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</si>
  <si>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</si>
  <si>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</si>
  <si>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</si>
  <si>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</si>
  <si>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</si>
  <si>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</si>
  <si>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</si>
  <si>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</si>
  <si>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</si>
  <si>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</si>
  <si>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</si>
  <si>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</si>
  <si>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</si>
  <si>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</si>
  <si>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</si>
  <si>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</si>
  <si>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</si>
  <si>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</si>
  <si>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</si>
  <si>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</si>
  <si>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</si>
  <si>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</si>
  <si>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</si>
  <si>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</si>
  <si>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</si>
  <si>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</si>
  <si>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</si>
  <si>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</si>
  <si>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</si>
  <si>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</si>
  <si>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</si>
  <si>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</si>
  <si>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</si>
  <si>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</si>
  <si>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</si>
  <si>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</si>
  <si>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</si>
  <si>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</si>
  <si>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</si>
  <si>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</si>
  <si>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</si>
  <si>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</si>
  <si>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</si>
  <si>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</si>
  <si>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</si>
  <si>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</si>
  <si>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</si>
  <si>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</si>
  <si>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</si>
  <si>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</si>
  <si>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</si>
  <si>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</si>
  <si>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</si>
  <si>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</si>
  <si>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</si>
  <si>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</si>
  <si>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</si>
  <si>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</si>
  <si>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</si>
  <si>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</si>
  <si>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</si>
  <si>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</si>
  <si>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</si>
  <si>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</si>
  <si>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</si>
  <si>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</si>
  <si>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</si>
  <si>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</si>
  <si>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</si>
  <si>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</si>
  <si>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</si>
  <si>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</si>
  <si>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</si>
  <si>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</si>
  <si>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</si>
  <si>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</si>
  <si>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</si>
  <si>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</si>
  <si>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</si>
  <si>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</si>
  <si>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</si>
  <si>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</si>
  <si>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</si>
  <si>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</si>
  <si>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</si>
  <si>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</si>
  <si>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</si>
  <si>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</si>
  <si>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</si>
  <si>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</si>
  <si>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</si>
  <si>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</si>
  <si>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</si>
  <si>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</si>
  <si>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</si>
  <si>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</si>
  <si>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</si>
  <si>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</si>
  <si>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</si>
  <si>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</si>
  <si>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</si>
  <si>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</si>
  <si>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</si>
  <si>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</si>
  <si>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</si>
  <si>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</si>
  <si>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</si>
  <si>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</si>
  <si>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</si>
  <si>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</si>
  <si>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</si>
  <si>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</si>
  <si>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</si>
  <si>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</si>
  <si>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</si>
  <si>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</si>
  <si>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</si>
  <si>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</si>
  <si>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</si>
  <si>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</si>
  <si>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</si>
  <si>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</si>
  <si>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</si>
  <si>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</si>
  <si>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</si>
  <si>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</si>
  <si>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</si>
  <si>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</si>
  <si>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</si>
  <si>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</si>
  <si>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</si>
  <si>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</si>
  <si>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</si>
  <si>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</si>
  <si>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</si>
  <si>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</si>
  <si>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</si>
  <si>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</si>
  <si>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</si>
  <si>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</si>
  <si>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</si>
  <si>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</si>
  <si>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</si>
  <si>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</si>
  <si>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</si>
  <si>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</si>
  <si>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</si>
  <si>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</si>
  <si>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</si>
  <si>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</si>
  <si>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</si>
  <si>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</si>
  <si>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</si>
  <si>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</si>
  <si>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</si>
  <si>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</si>
  <si>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</si>
  <si>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</si>
  <si>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</si>
  <si>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</si>
  <si>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</si>
  <si>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</si>
  <si>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</si>
  <si>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</si>
  <si>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</si>
  <si>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</si>
  <si>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</si>
  <si>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</si>
  <si>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</si>
  <si>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</si>
  <si>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</si>
  <si>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</si>
  <si>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</si>
  <si>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</si>
  <si>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</si>
  <si>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</si>
  <si>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</si>
  <si>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</si>
  <si>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</si>
  <si>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</si>
  <si>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</si>
  <si>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</si>
  <si>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</si>
  <si>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</si>
  <si>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</si>
  <si>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</si>
  <si>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</si>
  <si>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</si>
  <si>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</si>
  <si>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</si>
  <si>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</si>
  <si>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</si>
  <si>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</si>
  <si>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</si>
  <si>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</si>
  <si>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</si>
  <si>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</si>
  <si>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</si>
  <si>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</si>
  <si>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</si>
  <si>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</si>
  <si>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</si>
  <si>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</si>
  <si>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</si>
  <si>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</si>
  <si>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</si>
  <si>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</si>
  <si>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</si>
  <si>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</si>
  <si>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</si>
  <si>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</si>
  <si>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</si>
  <si>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</si>
  <si>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</si>
  <si>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</si>
  <si>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</si>
  <si>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</si>
  <si>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</si>
  <si>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</si>
  <si>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</si>
  <si>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</si>
  <si>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</si>
  <si>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</si>
  <si>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</si>
  <si>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</si>
  <si>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</si>
  <si>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</si>
  <si>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</si>
  <si>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</si>
  <si>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</si>
  <si>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</si>
  <si>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</si>
  <si>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</si>
  <si>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</si>
  <si>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</si>
  <si>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</si>
  <si>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</si>
  <si>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</si>
  <si>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</si>
  <si>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</si>
  <si>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</si>
  <si>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</si>
  <si>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</si>
  <si>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</si>
  <si>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</si>
  <si>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</si>
  <si>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</si>
  <si>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</si>
  <si>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</si>
  <si>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</si>
  <si>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</si>
  <si>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</si>
  <si>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</si>
  <si>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</si>
  <si>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</si>
  <si>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</si>
  <si>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</si>
  <si>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</si>
  <si>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</si>
  <si>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</si>
  <si>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</si>
  <si>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</si>
  <si>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</si>
  <si>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</si>
  <si>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</si>
  <si>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</si>
  <si>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</si>
  <si>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</si>
  <si>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</si>
  <si>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</si>
  <si>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</si>
  <si>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</si>
  <si>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</si>
  <si>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</si>
  <si>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</si>
  <si>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</si>
  <si>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</si>
  <si>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</si>
  <si>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</si>
  <si>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</si>
  <si>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</si>
  <si>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</si>
  <si>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</si>
  <si>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</si>
  <si>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</si>
  <si>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</si>
  <si>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</si>
  <si>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</si>
  <si>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</si>
  <si>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</si>
  <si>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</si>
  <si>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</si>
  <si>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</si>
  <si>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</si>
  <si>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</si>
  <si>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</si>
  <si>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</si>
  <si>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</si>
  <si>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</si>
  <si>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</si>
  <si>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</si>
  <si>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</si>
  <si>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</si>
  <si>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</si>
  <si>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</si>
  <si>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</si>
  <si>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</si>
  <si>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</si>
  <si>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</si>
  <si>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</si>
  <si>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</si>
  <si>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</si>
  <si>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</si>
  <si>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</si>
  <si>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</si>
  <si>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</si>
  <si>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</si>
  <si>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</si>
  <si>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</si>
  <si>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</si>
  <si>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</si>
  <si>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</si>
  <si>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</si>
  <si>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</si>
  <si>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</si>
  <si>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</si>
  <si>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</si>
  <si>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</si>
  <si>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</si>
  <si>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</si>
  <si>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</si>
  <si>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</si>
  <si>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</si>
  <si>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</si>
  <si>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</si>
  <si>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</si>
  <si>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</si>
  <si>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</si>
  <si>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</si>
  <si>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</si>
  <si>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</si>
  <si>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</si>
  <si>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</si>
  <si>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</si>
  <si>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</si>
  <si>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</si>
  <si>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</si>
  <si>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</si>
  <si>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</si>
  <si>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</si>
  <si>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</si>
  <si>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</si>
  <si>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</si>
  <si>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</si>
  <si>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</si>
  <si>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</si>
  <si>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</si>
  <si>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</si>
  <si>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</si>
  <si>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</si>
  <si>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</si>
  <si>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</si>
  <si>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</si>
  <si>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</si>
  <si>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</si>
  <si>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</si>
  <si>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</si>
  <si>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</si>
  <si>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</si>
  <si>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</si>
  <si>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</si>
  <si>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</si>
  <si>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</si>
  <si>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</si>
  <si>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</si>
  <si>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</si>
  <si>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</si>
  <si>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</si>
  <si>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</si>
  <si>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</si>
  <si>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</si>
  <si>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</si>
  <si>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</si>
  <si>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</si>
  <si>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</si>
  <si>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</si>
  <si>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</si>
  <si>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</si>
  <si>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</si>
  <si>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</si>
  <si>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</si>
  <si>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</si>
  <si>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</si>
  <si>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</si>
  <si>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</si>
  <si>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</si>
  <si>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</si>
  <si>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</si>
  <si>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</si>
  <si>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</si>
  <si>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</si>
  <si>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</si>
  <si>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</si>
  <si>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</si>
  <si>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</si>
  <si>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</si>
  <si>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</si>
  <si>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</si>
  <si>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</si>
  <si>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</si>
  <si>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</si>
  <si>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</si>
  <si>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</si>
  <si>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</si>
  <si>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Mean</t>
  </si>
  <si>
    <t>Median</t>
  </si>
  <si>
    <t>Measures of Central Tendency</t>
  </si>
  <si>
    <t>Measures of Spread</t>
  </si>
  <si>
    <t>Range</t>
  </si>
  <si>
    <t xml:space="preserve">Standard Deviation </t>
  </si>
  <si>
    <t>Energy sectro</t>
  </si>
  <si>
    <t>Utilities sector</t>
  </si>
  <si>
    <t>Income Statement</t>
  </si>
  <si>
    <t>Historical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</si>
  <si>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</si>
  <si>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</si>
  <si>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</si>
  <si>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</si>
  <si>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</si>
  <si>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</si>
  <si>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>Research and Development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</si>
  <si>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</si>
  <si>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</si>
  <si>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</si>
  <si>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</si>
  <si>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</si>
  <si>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</si>
  <si>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Year 5</t>
  </si>
  <si>
    <t>Strong case</t>
  </si>
  <si>
    <t>Weak case</t>
  </si>
  <si>
    <t>Year 6</t>
  </si>
  <si>
    <t>Forecast</t>
  </si>
  <si>
    <t>Operating Statistics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</si>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</sst>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  <numFmt numFmtId="166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6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/>
    <xf numFmtId="164" fontId="0" fillId="0" borderId="0" xfId="0" applyNumberFormat="1"/>
    <xf numFmtId="0" fontId="2" fillId="0" borderId="0" xfId="0" applyFont="1" applyBorder="1" applyAlignment="1">
      <alignment horizontal="center"/>
    </xf>
    <xf numFmtId="165" fontId="4" fillId="0" borderId="0" xfId="1" applyNumberFormat="1" applyFont="1" applyFill="1" applyBorder="1" applyAlignment="1"/>
    <xf numFmtId="165" fontId="5" fillId="0" borderId="0" xfId="1" applyNumberFormat="1" applyFont="1" applyFill="1" applyBorder="1" applyAlignment="1"/>
    <xf numFmtId="165" fontId="1" fillId="0" borderId="0" xfId="1" applyNumberFormat="1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65" fontId="4" fillId="0" borderId="5" xfId="1" applyNumberFormat="1" applyFont="1" applyFill="1" applyBorder="1" applyAlignment="1"/>
    <xf numFmtId="165" fontId="5" fillId="0" borderId="5" xfId="1" applyNumberFormat="1" applyFont="1" applyFill="1" applyBorder="1" applyAlignment="1"/>
    <xf numFmtId="0" fontId="0" fillId="6" borderId="0" xfId="0" applyFill="1" applyAlignment="1">
      <alignment horizontal="center"/>
    </xf>
    <xf numFmtId="165" fontId="1" fillId="0" borderId="5" xfId="1" applyNumberFormat="1" applyFont="1" applyFill="1" applyBorder="1" applyAlignment="1"/>
    <xf numFmtId="164" fontId="5" fillId="5" borderId="7" xfId="1" applyNumberFormat="1" applyFont="1" applyFill="1" applyBorder="1" applyAlignment="1">
      <alignment horizontal="center"/>
    </xf>
    <xf numFmtId="164" fontId="5" fillId="5" borderId="8" xfId="1" applyNumberFormat="1" applyFont="1" applyFill="1" applyBorder="1" applyAlignment="1">
      <alignment horizontal="center"/>
    </xf>
    <xf numFmtId="0" fontId="0" fillId="0" borderId="0" xfId="0" applyBorder="1"/>
    <xf numFmtId="0" fontId="2" fillId="0" borderId="10" xfId="0" applyFont="1" applyFill="1" applyBorder="1" applyAlignment="1">
      <alignment horizontal="center"/>
    </xf>
    <xf numFmtId="0" fontId="0" fillId="0" borderId="0" xfId="0" applyFill="1"/>
    <xf numFmtId="164" fontId="5" fillId="0" borderId="0" xfId="1" applyNumberFormat="1" applyFont="1" applyFill="1" applyBorder="1" applyAlignment="1">
      <alignment horizontal="center"/>
    </xf>
    <xf numFmtId="0" fontId="0" fillId="0" borderId="0" xfId="0" applyFill="1" applyBorder="1"/>
    <xf numFmtId="165" fontId="7" fillId="0" borderId="0" xfId="1" applyNumberFormat="1" applyFont="1" applyFill="1" applyBorder="1" applyAlignment="1"/>
    <xf numFmtId="164" fontId="7" fillId="0" borderId="7" xfId="1" applyNumberFormat="1" applyFont="1" applyFill="1" applyBorder="1" applyAlignment="1">
      <alignment horizontal="center"/>
    </xf>
    <xf numFmtId="9" fontId="5" fillId="0" borderId="7" xfId="2" applyFont="1" applyFill="1" applyBorder="1" applyAlignment="1"/>
    <xf numFmtId="0" fontId="2" fillId="0" borderId="16" xfId="0" applyFont="1" applyBorder="1"/>
    <xf numFmtId="0" fontId="2" fillId="0" borderId="17" xfId="0" applyFont="1" applyBorder="1"/>
    <xf numFmtId="44" fontId="5" fillId="0" borderId="7" xfId="1" applyNumberFormat="1" applyFont="1" applyFill="1" applyBorder="1" applyAlignment="1">
      <alignment horizontal="center"/>
    </xf>
    <xf numFmtId="44" fontId="5" fillId="0" borderId="0" xfId="1" applyNumberFormat="1" applyFont="1" applyFill="1" applyBorder="1" applyAlignment="1">
      <alignment horizontal="center"/>
    </xf>
    <xf numFmtId="9" fontId="5" fillId="0" borderId="0" xfId="2" applyFont="1" applyFill="1" applyBorder="1" applyAlignment="1"/>
    <xf numFmtId="0" fontId="2" fillId="6" borderId="0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5" xfId="0" applyFont="1" applyBorder="1" applyAlignment="1"/>
    <xf numFmtId="0" fontId="5" fillId="0" borderId="13" xfId="0" applyFont="1" applyBorder="1" applyAlignment="1"/>
    <xf numFmtId="0" fontId="5" fillId="0" borderId="0" xfId="0" applyFont="1" applyBorder="1"/>
    <xf numFmtId="166" fontId="9" fillId="0" borderId="0" xfId="0" applyNumberFormat="1" applyFont="1" applyBorder="1"/>
    <xf numFmtId="0" fontId="5" fillId="0" borderId="4" xfId="0" applyFont="1" applyBorder="1" applyAlignment="1"/>
    <xf numFmtId="0" fontId="5" fillId="0" borderId="0" xfId="0" applyFont="1" applyBorder="1" applyAlignment="1"/>
    <xf numFmtId="9" fontId="9" fillId="0" borderId="10" xfId="2" applyFont="1" applyBorder="1"/>
    <xf numFmtId="166" fontId="9" fillId="0" borderId="0" xfId="2" applyNumberFormat="1" applyFont="1" applyFill="1" applyBorder="1"/>
    <xf numFmtId="2" fontId="9" fillId="0" borderId="0" xfId="2" applyNumberFormat="1" applyFont="1" applyFill="1" applyBorder="1"/>
    <xf numFmtId="2" fontId="5" fillId="0" borderId="0" xfId="0" applyNumberFormat="1" applyFont="1" applyBorder="1"/>
    <xf numFmtId="2" fontId="9" fillId="0" borderId="0" xfId="0" applyNumberFormat="1" applyFont="1" applyBorder="1"/>
    <xf numFmtId="0" fontId="5" fillId="0" borderId="6" xfId="0" applyFont="1" applyBorder="1" applyAlignment="1">
      <alignment horizontal="center"/>
    </xf>
    <xf numFmtId="0" fontId="5" fillId="0" borderId="6" xfId="0" applyFont="1" applyBorder="1" applyAlignment="1"/>
    <xf numFmtId="0" fontId="5" fillId="0" borderId="7" xfId="0" applyFont="1" applyBorder="1" applyAlignment="1"/>
    <xf numFmtId="0" fontId="5" fillId="0" borderId="7" xfId="0" applyFont="1" applyBorder="1"/>
    <xf numFmtId="2" fontId="9" fillId="0" borderId="7" xfId="2" applyNumberFormat="1" applyFont="1" applyFill="1" applyBorder="1"/>
    <xf numFmtId="9" fontId="7" fillId="0" borderId="17" xfId="2" applyFont="1" applyBorder="1"/>
    <xf numFmtId="9" fontId="5" fillId="0" borderId="17" xfId="2" applyFont="1" applyBorder="1" applyAlignment="1">
      <alignment horizontal="center"/>
    </xf>
    <xf numFmtId="9" fontId="5" fillId="0" borderId="10" xfId="2" applyFont="1" applyBorder="1"/>
    <xf numFmtId="9" fontId="9" fillId="0" borderId="12" xfId="2" applyFont="1" applyBorder="1"/>
    <xf numFmtId="9" fontId="9" fillId="0" borderId="19" xfId="2" applyFont="1" applyBorder="1"/>
    <xf numFmtId="9" fontId="7" fillId="0" borderId="20" xfId="2" applyFont="1" applyBorder="1"/>
    <xf numFmtId="9" fontId="5" fillId="0" borderId="20" xfId="2" applyFont="1" applyBorder="1" applyAlignment="1">
      <alignment horizontal="center"/>
    </xf>
    <xf numFmtId="9" fontId="5" fillId="0" borderId="19" xfId="2" applyFont="1" applyBorder="1"/>
    <xf numFmtId="9" fontId="9" fillId="0" borderId="21" xfId="2" applyFont="1" applyBorder="1"/>
    <xf numFmtId="44" fontId="5" fillId="0" borderId="0" xfId="1" applyNumberFormat="1" applyFont="1" applyFill="1" applyBorder="1" applyAlignment="1"/>
    <xf numFmtId="9" fontId="0" fillId="0" borderId="10" xfId="2" applyFont="1" applyBorder="1"/>
    <xf numFmtId="9" fontId="0" fillId="0" borderId="5" xfId="2" applyFont="1" applyBorder="1"/>
    <xf numFmtId="9" fontId="0" fillId="0" borderId="12" xfId="2" applyFont="1" applyBorder="1"/>
    <xf numFmtId="9" fontId="0" fillId="0" borderId="8" xfId="2" applyFont="1" applyBorder="1"/>
    <xf numFmtId="44" fontId="0" fillId="0" borderId="10" xfId="0" applyNumberFormat="1" applyBorder="1"/>
    <xf numFmtId="44" fontId="0" fillId="0" borderId="5" xfId="0" applyNumberFormat="1" applyBorder="1"/>
    <xf numFmtId="44" fontId="0" fillId="0" borderId="12" xfId="0" applyNumberFormat="1" applyBorder="1"/>
    <xf numFmtId="44" fontId="0" fillId="0" borderId="21" xfId="0" applyNumberFormat="1" applyBorder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44" fontId="0" fillId="0" borderId="4" xfId="1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">
    <dxf>
      <numFmt numFmtId="167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Total Revenue for Utilities Sector in Year 2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summary!$A$34:$A$56</c:f>
              <c:strCache>
                <c:ptCount val="23"/>
                <c:pt idx="0">
                  <c:v>WEC</c:v>
                </c:pt>
                <c:pt idx="1">
                  <c:v>SRE</c:v>
                </c:pt>
                <c:pt idx="2">
                  <c:v>SO</c:v>
                </c:pt>
                <c:pt idx="3">
                  <c:v>SCG</c:v>
                </c:pt>
                <c:pt idx="4">
                  <c:v>PPL</c:v>
                </c:pt>
                <c:pt idx="5">
                  <c:v>PNW</c:v>
                </c:pt>
                <c:pt idx="6">
                  <c:v>PEG</c:v>
                </c:pt>
                <c:pt idx="7">
                  <c:v>PCG</c:v>
                </c:pt>
                <c:pt idx="8">
                  <c:v>NEE</c:v>
                </c:pt>
                <c:pt idx="9">
                  <c:v>LNT</c:v>
                </c:pt>
                <c:pt idx="10">
                  <c:v>FE</c:v>
                </c:pt>
                <c:pt idx="11">
                  <c:v>EXC</c:v>
                </c:pt>
                <c:pt idx="12">
                  <c:v>ETR</c:v>
                </c:pt>
                <c:pt idx="13">
                  <c:v>ES</c:v>
                </c:pt>
                <c:pt idx="14">
                  <c:v>EIX</c:v>
                </c:pt>
                <c:pt idx="15">
                  <c:v>ED</c:v>
                </c:pt>
                <c:pt idx="16">
                  <c:v>DUK</c:v>
                </c:pt>
                <c:pt idx="17">
                  <c:v>D</c:v>
                </c:pt>
                <c:pt idx="18">
                  <c:v>AEE</c:v>
                </c:pt>
                <c:pt idx="19">
                  <c:v>CNP</c:v>
                </c:pt>
                <c:pt idx="20">
                  <c:v>CMS</c:v>
                </c:pt>
                <c:pt idx="21">
                  <c:v>AEP</c:v>
                </c:pt>
                <c:pt idx="22">
                  <c:v>AWK</c:v>
                </c:pt>
              </c:strCache>
            </c:strRef>
          </c:cat>
          <c:val>
            <c:numRef>
              <c:f>summary!$C$34:$C$56</c:f>
              <c:numCache>
                <c:formatCode>"$"#,##0</c:formatCode>
                <c:ptCount val="23"/>
                <c:pt idx="0">
                  <c:v>4519000000</c:v>
                </c:pt>
                <c:pt idx="1">
                  <c:v>10557000000</c:v>
                </c:pt>
                <c:pt idx="2">
                  <c:v>17087000000</c:v>
                </c:pt>
                <c:pt idx="3">
                  <c:v>4495000000</c:v>
                </c:pt>
                <c:pt idx="4">
                  <c:v>7263000000</c:v>
                </c:pt>
                <c:pt idx="5">
                  <c:v>3454628000</c:v>
                </c:pt>
                <c:pt idx="6">
                  <c:v>9968000000</c:v>
                </c:pt>
                <c:pt idx="7">
                  <c:v>17090000000</c:v>
                </c:pt>
                <c:pt idx="8">
                  <c:v>15136000000</c:v>
                </c:pt>
                <c:pt idx="9">
                  <c:v>3276800000</c:v>
                </c:pt>
                <c:pt idx="10">
                  <c:v>14892000000</c:v>
                </c:pt>
                <c:pt idx="11">
                  <c:v>27429000000</c:v>
                </c:pt>
                <c:pt idx="12">
                  <c:v>11390947000</c:v>
                </c:pt>
                <c:pt idx="13">
                  <c:v>7301204000</c:v>
                </c:pt>
                <c:pt idx="14">
                  <c:v>12581000000</c:v>
                </c:pt>
                <c:pt idx="15">
                  <c:v>12919000000</c:v>
                </c:pt>
                <c:pt idx="16">
                  <c:v>22756000000</c:v>
                </c:pt>
                <c:pt idx="17">
                  <c:v>13120000000</c:v>
                </c:pt>
                <c:pt idx="18">
                  <c:v>5838000000</c:v>
                </c:pt>
                <c:pt idx="19">
                  <c:v>8106000000</c:v>
                </c:pt>
                <c:pt idx="20">
                  <c:v>7179000000</c:v>
                </c:pt>
                <c:pt idx="21">
                  <c:v>14813500000</c:v>
                </c:pt>
                <c:pt idx="22">
                  <c:v>2879000000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E-4DBA-A0AF-8881F39D5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2288240"/>
        <c:axId val="952285744"/>
      </c:barChart>
      <c:catAx>
        <c:axId val="95228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Ticker Symbol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285744"/>
        <c:crosses val="autoZero"/>
        <c:auto val="1"/>
        <c:lblAlgn val="ctr"/>
        <c:lblOffset val="100"/>
        <c:noMultiLvlLbl val="0"/>
      </c:catAx>
      <c:valAx>
        <c:axId val="95228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Total Revenue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28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Total Revenue for Energy Sector in Year 2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summary!$A$2:$A$32</c:f>
              <c:strCache>
                <c:ptCount val="31"/>
                <c:pt idx="0">
                  <c:v>XOM</c:v>
                </c:pt>
                <c:pt idx="1">
                  <c:v>XEC</c:v>
                </c:pt>
                <c:pt idx="2">
                  <c:v>WMB</c:v>
                </c:pt>
                <c:pt idx="3">
                  <c:v>VLO</c:v>
                </c:pt>
                <c:pt idx="4">
                  <c:v>TSO</c:v>
                </c:pt>
                <c:pt idx="5">
                  <c:v>SWN</c:v>
                </c:pt>
                <c:pt idx="6">
                  <c:v>SE</c:v>
                </c:pt>
                <c:pt idx="7">
                  <c:v>RRC</c:v>
                </c:pt>
                <c:pt idx="8">
                  <c:v>PSX</c:v>
                </c:pt>
                <c:pt idx="9">
                  <c:v>OXY</c:v>
                </c:pt>
                <c:pt idx="10">
                  <c:v>OKE</c:v>
                </c:pt>
                <c:pt idx="11">
                  <c:v>NOV</c:v>
                </c:pt>
                <c:pt idx="12">
                  <c:v>NFX</c:v>
                </c:pt>
                <c:pt idx="13">
                  <c:v>NBL</c:v>
                </c:pt>
                <c:pt idx="14">
                  <c:v>MUR</c:v>
                </c:pt>
                <c:pt idx="15">
                  <c:v>MRO</c:v>
                </c:pt>
                <c:pt idx="16">
                  <c:v>MPC</c:v>
                </c:pt>
                <c:pt idx="17">
                  <c:v>KMI</c:v>
                </c:pt>
                <c:pt idx="18">
                  <c:v>HP</c:v>
                </c:pt>
                <c:pt idx="19">
                  <c:v>HES</c:v>
                </c:pt>
                <c:pt idx="20">
                  <c:v>HAL</c:v>
                </c:pt>
                <c:pt idx="21">
                  <c:v>EQT</c:v>
                </c:pt>
                <c:pt idx="22">
                  <c:v>EOG</c:v>
                </c:pt>
                <c:pt idx="23">
                  <c:v>DVN</c:v>
                </c:pt>
                <c:pt idx="24">
                  <c:v>CXO</c:v>
                </c:pt>
                <c:pt idx="25">
                  <c:v>CVX</c:v>
                </c:pt>
                <c:pt idx="26">
                  <c:v>COG</c:v>
                </c:pt>
                <c:pt idx="27">
                  <c:v>CHK</c:v>
                </c:pt>
                <c:pt idx="28">
                  <c:v>BHI</c:v>
                </c:pt>
                <c:pt idx="29">
                  <c:v>APC</c:v>
                </c:pt>
                <c:pt idx="30">
                  <c:v>APA</c:v>
                </c:pt>
              </c:strCache>
            </c:strRef>
          </c:cat>
          <c:val>
            <c:numRef>
              <c:f>summary!$C$2:$C$32</c:f>
              <c:numCache>
                <c:formatCode>"$"#,##0</c:formatCode>
                <c:ptCount val="31"/>
                <c:pt idx="0">
                  <c:v>420836000000</c:v>
                </c:pt>
                <c:pt idx="1">
                  <c:v>1998051000</c:v>
                </c:pt>
                <c:pt idx="2">
                  <c:v>6860000000</c:v>
                </c:pt>
                <c:pt idx="3">
                  <c:v>138074000000</c:v>
                </c:pt>
                <c:pt idx="4">
                  <c:v>37601000000</c:v>
                </c:pt>
                <c:pt idx="5">
                  <c:v>3371000000</c:v>
                </c:pt>
                <c:pt idx="6">
                  <c:v>5518000000</c:v>
                </c:pt>
                <c:pt idx="7">
                  <c:v>1832253000</c:v>
                </c:pt>
                <c:pt idx="8">
                  <c:v>171596000000</c:v>
                </c:pt>
                <c:pt idx="9">
                  <c:v>20170000000</c:v>
                </c:pt>
                <c:pt idx="10">
                  <c:v>11871879000</c:v>
                </c:pt>
                <c:pt idx="11">
                  <c:v>19221000000</c:v>
                </c:pt>
                <c:pt idx="12">
                  <c:v>1857000000</c:v>
                </c:pt>
                <c:pt idx="13">
                  <c:v>5115000000</c:v>
                </c:pt>
                <c:pt idx="14">
                  <c:v>5312686000</c:v>
                </c:pt>
                <c:pt idx="15">
                  <c:v>11325000000</c:v>
                </c:pt>
                <c:pt idx="16">
                  <c:v>100160000000</c:v>
                </c:pt>
                <c:pt idx="17">
                  <c:v>16226000000</c:v>
                </c:pt>
                <c:pt idx="18">
                  <c:v>3715968000</c:v>
                </c:pt>
                <c:pt idx="19">
                  <c:v>11905000000</c:v>
                </c:pt>
                <c:pt idx="20">
                  <c:v>32870000000</c:v>
                </c:pt>
                <c:pt idx="21">
                  <c:v>2388768000</c:v>
                </c:pt>
                <c:pt idx="22">
                  <c:v>14487118000</c:v>
                </c:pt>
                <c:pt idx="23">
                  <c:v>20638000000</c:v>
                </c:pt>
                <c:pt idx="24">
                  <c:v>2319919000</c:v>
                </c:pt>
                <c:pt idx="25">
                  <c:v>220156000000</c:v>
                </c:pt>
                <c:pt idx="26">
                  <c:v>1746278000</c:v>
                </c:pt>
                <c:pt idx="27">
                  <c:v>19080000000</c:v>
                </c:pt>
                <c:pt idx="28">
                  <c:v>24551000000</c:v>
                </c:pt>
                <c:pt idx="29">
                  <c:v>18470000000</c:v>
                </c:pt>
                <c:pt idx="30">
                  <c:v>14771000000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7-4A53-8A87-F5C786A0B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2306960"/>
        <c:axId val="952307376"/>
      </c:barChart>
      <c:catAx>
        <c:axId val="95230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Tricker Symbol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307376"/>
        <c:crosses val="autoZero"/>
        <c:auto val="1"/>
        <c:lblAlgn val="ctr"/>
        <c:lblOffset val="100"/>
        <c:noMultiLvlLbl val="0"/>
      </c:catAx>
      <c:valAx>
        <c:axId val="95230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30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314324</xdr:colOff>
      <xdr:row>36</xdr:row>
      <xdr:rowOff>98425</xdr:rowOff>
    </xdr:from>
    <xdr:to>
      <xdr:col>14</xdr:col>
      <xdr:colOff>349249</xdr:colOff>
      <xdr:row>51</xdr:row>
      <xdr:rowOff>79375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E6AA71-3419-4604-9F54-E1B87BDD88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307974</xdr:colOff>
      <xdr:row>14</xdr:row>
      <xdr:rowOff>124409</xdr:rowOff>
    </xdr:from>
    <xdr:to>
      <xdr:col>14</xdr:col>
      <xdr:colOff>349249</xdr:colOff>
      <xdr:row>29</xdr:row>
      <xdr:rowOff>105359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DFC037-78AC-48FD-9D00-EDAFE7F85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majo/AppData/Local/Temp/practice-quiz-financial-model-solution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 refreshError="1">
        <row r="2">
          <cell r="B2" t="str">
            <v>NAVI</v>
          </cell>
          <cell r="H2">
            <v>104000000</v>
          </cell>
        </row>
        <row r="3">
          <cell r="B3" t="str">
            <v>NAVI</v>
          </cell>
          <cell r="H3">
            <v>122000000</v>
          </cell>
        </row>
        <row r="4">
          <cell r="B4" t="str">
            <v>NAVI</v>
          </cell>
          <cell r="H4">
            <v>137000000</v>
          </cell>
        </row>
        <row r="5">
          <cell r="B5" t="str">
            <v>PYPL</v>
          </cell>
          <cell r="H5">
            <v>516000000</v>
          </cell>
        </row>
        <row r="6">
          <cell r="B6" t="str">
            <v>PYPL</v>
          </cell>
          <cell r="H6">
            <v>608000000</v>
          </cell>
        </row>
        <row r="7">
          <cell r="B7" t="str">
            <v>PYPL</v>
          </cell>
          <cell r="H7">
            <v>724000000</v>
          </cell>
        </row>
        <row r="8">
          <cell r="B8" t="str">
            <v>QRVO</v>
          </cell>
          <cell r="H8">
            <v>0</v>
          </cell>
        </row>
        <row r="9">
          <cell r="B9" t="str">
            <v>QRVO</v>
          </cell>
          <cell r="H9">
            <v>0</v>
          </cell>
        </row>
        <row r="10">
          <cell r="B10" t="str">
            <v>QRVO</v>
          </cell>
          <cell r="H10">
            <v>0</v>
          </cell>
        </row>
        <row r="11">
          <cell r="B11" t="str">
            <v>WRK</v>
          </cell>
          <cell r="H11">
            <v>86000000</v>
          </cell>
        </row>
        <row r="12">
          <cell r="B12" t="str">
            <v>WRK</v>
          </cell>
          <cell r="H12">
            <v>118900000</v>
          </cell>
        </row>
        <row r="13">
          <cell r="B13" t="str">
            <v>WRK</v>
          </cell>
          <cell r="H13">
            <v>211800000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مجيد ." refreshedDate="44440.321515856478" createdVersion="7" refreshedVersion="7" minRefreshableVersion="3" recordCount="1710" xr:uid="{331DB870-63D0-403A-BBB2-FA619E7E08F0}">
  <cacheSource type="worksheet">
    <worksheetSource ref="B1:K1711" sheet="projectdata-nyse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d v="2012-12-31T00:00:00"/>
    <n v="24855000000"/>
    <n v="10499000000"/>
    <n v="12977000000"/>
    <s v=" $-   "/>
    <n v="845000000"/>
    <x v="0"/>
    <s v="Airlines"/>
  </r>
  <r>
    <x v="0"/>
    <x v="1"/>
    <d v="2013-12-31T00:00:00"/>
    <n v="26743000000"/>
    <n v="11019000000"/>
    <n v="12913000000"/>
    <s v=" $-   "/>
    <n v="853000000"/>
    <x v="0"/>
    <s v="Airlines"/>
  </r>
  <r>
    <x v="0"/>
    <x v="2"/>
    <d v="2014-12-31T00:00:00"/>
    <n v="42650000000"/>
    <n v="15620000000"/>
    <n v="20686000000"/>
    <s v=" $-   "/>
    <n v="1295000000"/>
    <x v="0"/>
    <s v="Airlines"/>
  </r>
  <r>
    <x v="0"/>
    <x v="3"/>
    <d v="2015-12-31T00:00:00"/>
    <n v="40990000000"/>
    <n v="11096000000"/>
    <n v="21275000000"/>
    <s v=" $-   "/>
    <n v="1364000000"/>
    <x v="0"/>
    <s v="Airlines"/>
  </r>
  <r>
    <x v="1"/>
    <x v="0"/>
    <d v="2012-12-29T00:00:00"/>
    <n v="6205003000"/>
    <n v="3106967000"/>
    <n v="2440721000"/>
    <s v=" $-   "/>
    <s v=" $-   "/>
    <x v="1"/>
    <s v="Automotive Retail"/>
  </r>
  <r>
    <x v="1"/>
    <x v="1"/>
    <d v="2013-12-28T00:00:00"/>
    <n v="6493814000"/>
    <n v="3241668000"/>
    <n v="2591828000"/>
    <s v=" $-   "/>
    <s v=" $-   "/>
    <x v="1"/>
    <s v="Automotive Retail"/>
  </r>
  <r>
    <x v="1"/>
    <x v="2"/>
    <d v="2015-01-03T00:00:00"/>
    <n v="9843861000"/>
    <n v="5390248000"/>
    <n v="3601903000"/>
    <s v=" $-   "/>
    <s v=" $-   "/>
    <x v="1"/>
    <s v="Automotive Retail"/>
  </r>
  <r>
    <x v="1"/>
    <x v="3"/>
    <d v="2016-01-02T00:00:00"/>
    <n v="9737018000"/>
    <n v="5314246000"/>
    <n v="3596992000"/>
    <s v=" $-   "/>
    <s v=" $-   "/>
    <x v="1"/>
    <s v="Automotive Retail"/>
  </r>
  <r>
    <x v="2"/>
    <x v="0"/>
    <d v="2013-09-28T00:00:00"/>
    <n v="170910000000"/>
    <n v="106606000000"/>
    <n v="10830000000"/>
    <n v="4475000000"/>
    <s v=" $-   "/>
    <x v="2"/>
    <s v="Computer Hardware"/>
  </r>
  <r>
    <x v="2"/>
    <x v="1"/>
    <d v="2014-09-27T00:00:00"/>
    <n v="182795000000"/>
    <n v="112258000000"/>
    <n v="11993000000"/>
    <n v="6041000000"/>
    <s v=" $-   "/>
    <x v="2"/>
    <s v="Computer Hardware"/>
  </r>
  <r>
    <x v="2"/>
    <x v="2"/>
    <d v="2015-09-26T00:00:00"/>
    <n v="233715000000"/>
    <n v="140089000000"/>
    <n v="14329000000"/>
    <n v="8067000000"/>
    <s v=" $-   "/>
    <x v="2"/>
    <s v="Computer Hardware"/>
  </r>
  <r>
    <x v="2"/>
    <x v="3"/>
    <d v="2016-09-24T00:00:00"/>
    <n v="215639000000"/>
    <n v="131376000000"/>
    <n v="14194000000"/>
    <n v="10045000000"/>
    <s v=" $-   "/>
    <x v="2"/>
    <s v="Computer Hardware"/>
  </r>
  <r>
    <x v="3"/>
    <x v="0"/>
    <d v="2012-12-31T00:00:00"/>
    <n v="18380000000"/>
    <n v="4508000000"/>
    <n v="4989000000"/>
    <n v="2778000000"/>
    <s v=" $-   "/>
    <x v="3"/>
    <s v="Pharmaceuticals"/>
  </r>
  <r>
    <x v="3"/>
    <x v="1"/>
    <d v="2013-12-31T00:00:00"/>
    <n v="18790000000"/>
    <n v="4581000000"/>
    <n v="5352000000"/>
    <n v="2855000000"/>
    <s v=" $-   "/>
    <x v="3"/>
    <s v="Pharmaceuticals"/>
  </r>
  <r>
    <x v="3"/>
    <x v="2"/>
    <d v="2014-12-31T00:00:00"/>
    <n v="19960000000"/>
    <n v="4426000000"/>
    <n v="8474000000"/>
    <n v="3297000000"/>
    <s v=" $-   "/>
    <x v="3"/>
    <s v="Pharmaceuticals"/>
  </r>
  <r>
    <x v="3"/>
    <x v="3"/>
    <d v="2015-12-31T00:00:00"/>
    <n v="22859000000"/>
    <n v="4500000000"/>
    <n v="6387000000"/>
    <n v="4285000000"/>
    <s v=" $-   "/>
    <x v="3"/>
    <s v="Pharmaceuticals"/>
  </r>
  <r>
    <x v="4"/>
    <x v="0"/>
    <d v="2013-09-30T00:00:00"/>
    <n v="87959167000"/>
    <n v="85451348000"/>
    <n v="1447234000"/>
    <s v=" $-   "/>
    <n v="162186000"/>
    <x v="3"/>
    <s v="Health Care Distributors"/>
  </r>
  <r>
    <x v="4"/>
    <x v="1"/>
    <d v="2014-09-30T00:00:00"/>
    <n v="119569127000"/>
    <n v="116586761000"/>
    <n v="2011595000"/>
    <s v=" $-   "/>
    <n v="188680000"/>
    <x v="3"/>
    <s v="Health Care Distributors"/>
  </r>
  <r>
    <x v="4"/>
    <x v="2"/>
    <d v="2015-09-30T00:00:00"/>
    <n v="135961803000"/>
    <n v="132432490000"/>
    <n v="2858458000"/>
    <s v=" $-   "/>
    <n v="248635000"/>
    <x v="3"/>
    <s v="Health Care Distributors"/>
  </r>
  <r>
    <x v="4"/>
    <x v="3"/>
    <d v="2016-09-30T00:00:00"/>
    <n v="146849686000"/>
    <n v="142577080000"/>
    <n v="2382097000"/>
    <s v=" $-   "/>
    <n v="364735000"/>
    <x v="3"/>
    <s v="Health Care Distributors"/>
  </r>
  <r>
    <x v="5"/>
    <x v="0"/>
    <d v="2012-12-31T00:00:00"/>
    <n v="19050000000"/>
    <n v="8899000000"/>
    <n v="6735000000"/>
    <n v="1461000000"/>
    <n v="595000000"/>
    <x v="3"/>
    <s v="Health Care Equipment"/>
  </r>
  <r>
    <x v="5"/>
    <x v="1"/>
    <d v="2013-12-31T00:00:00"/>
    <n v="19657000000"/>
    <n v="9193000000"/>
    <n v="6372000000"/>
    <n v="1371000000"/>
    <n v="588000000"/>
    <x v="3"/>
    <s v="Health Care Equipment"/>
  </r>
  <r>
    <x v="5"/>
    <x v="2"/>
    <d v="2014-12-31T00:00:00"/>
    <n v="20247000000"/>
    <n v="9218000000"/>
    <n v="6530000000"/>
    <n v="1345000000"/>
    <n v="555000000"/>
    <x v="3"/>
    <s v="Health Care Equipment"/>
  </r>
  <r>
    <x v="5"/>
    <x v="3"/>
    <d v="2015-12-31T00:00:00"/>
    <n v="20405000000"/>
    <n v="8747000000"/>
    <n v="6785000000"/>
    <n v="1405000000"/>
    <n v="601000000"/>
    <x v="3"/>
    <s v="Health Care Equipment"/>
  </r>
  <r>
    <x v="6"/>
    <x v="0"/>
    <d v="2013-11-29T00:00:00"/>
    <n v="4055240000"/>
    <n v="586557000"/>
    <n v="2140578000"/>
    <n v="826631000"/>
    <n v="52254000"/>
    <x v="2"/>
    <s v="Application Software"/>
  </r>
  <r>
    <x v="6"/>
    <x v="1"/>
    <d v="2014-11-28T00:00:00"/>
    <n v="4147065000"/>
    <n v="622080000"/>
    <n v="2195640000"/>
    <n v="844353000"/>
    <n v="52424000"/>
    <x v="2"/>
    <s v="Application Software"/>
  </r>
  <r>
    <x v="6"/>
    <x v="2"/>
    <d v="2015-11-27T00:00:00"/>
    <n v="4795511000"/>
    <n v="744317000"/>
    <n v="2215161000"/>
    <n v="862730000"/>
    <n v="68649000"/>
    <x v="2"/>
    <s v="Application Software"/>
  </r>
  <r>
    <x v="6"/>
    <x v="3"/>
    <d v="2016-12-02T00:00:00"/>
    <n v="5854430000"/>
    <n v="819908000"/>
    <n v="2487907000"/>
    <n v="975987000"/>
    <n v="78534000"/>
    <x v="2"/>
    <s v="Application Software"/>
  </r>
  <r>
    <x v="7"/>
    <x v="0"/>
    <d v="2013-11-02T00:00:00"/>
    <n v="2633689000"/>
    <n v="941278000"/>
    <n v="396233000"/>
    <n v="513035000"/>
    <n v="220000"/>
    <x v="2"/>
    <s v="Semiconductors"/>
  </r>
  <r>
    <x v="7"/>
    <x v="1"/>
    <d v="2014-11-01T00:00:00"/>
    <n v="2864773000"/>
    <n v="1034585000"/>
    <n v="454676000"/>
    <n v="559686000"/>
    <n v="26020000"/>
    <x v="2"/>
    <s v="Semiconductors"/>
  </r>
  <r>
    <x v="7"/>
    <x v="2"/>
    <d v="2015-10-31T00:00:00"/>
    <n v="3435092000"/>
    <n v="1175830000"/>
    <n v="702644000"/>
    <n v="637459000"/>
    <n v="88318000"/>
    <x v="2"/>
    <s v="Semiconductors"/>
  </r>
  <r>
    <x v="7"/>
    <x v="3"/>
    <d v="2016-10-29T00:00:00"/>
    <n v="3421409000"/>
    <n v="1194236000"/>
    <n v="461438000"/>
    <n v="653816000"/>
    <n v="70123000"/>
    <x v="2"/>
    <s v="Semiconductors"/>
  </r>
  <r>
    <x v="8"/>
    <x v="0"/>
    <d v="2012-12-31T00:00:00"/>
    <n v="90559000000"/>
    <n v="86936000000"/>
    <n v="1665000000"/>
    <s v=" $-   "/>
    <s v=" $-   "/>
    <x v="4"/>
    <s v="Agricultural Products"/>
  </r>
  <r>
    <x v="8"/>
    <x v="1"/>
    <d v="2013-12-31T00:00:00"/>
    <n v="89804000000"/>
    <n v="85915000000"/>
    <n v="1759000000"/>
    <s v=" $-   "/>
    <s v=" $-   "/>
    <x v="4"/>
    <s v="Agricultural Products"/>
  </r>
  <r>
    <x v="8"/>
    <x v="2"/>
    <d v="2014-12-31T00:00:00"/>
    <n v="81201000000"/>
    <n v="76433000000"/>
    <n v="1907000000"/>
    <s v=" $-   "/>
    <s v=" $-   "/>
    <x v="4"/>
    <s v="Agricultural Products"/>
  </r>
  <r>
    <x v="8"/>
    <x v="3"/>
    <d v="2015-12-31T00:00:00"/>
    <n v="67702000000"/>
    <n v="63682000000"/>
    <n v="2010000000"/>
    <s v=" $-   "/>
    <s v=" $-   "/>
    <x v="4"/>
    <s v="Agricultural Products"/>
  </r>
  <r>
    <x v="9"/>
    <x v="0"/>
    <d v="2012-12-31T00:00:00"/>
    <n v="3641390000"/>
    <n v="2392091000"/>
    <n v="108059000"/>
    <s v=" $-   "/>
    <n v="166876000"/>
    <x v="2"/>
    <s v="Data Processing &amp; Outsourced Services"/>
  </r>
  <r>
    <x v="9"/>
    <x v="1"/>
    <d v="2013-12-31T00:00:00"/>
    <n v="4319063000"/>
    <n v="2894917000"/>
    <n v="109115000"/>
    <s v=" $-   "/>
    <n v="216119000"/>
    <x v="2"/>
    <s v="Data Processing &amp; Outsourced Services"/>
  </r>
  <r>
    <x v="9"/>
    <x v="2"/>
    <d v="2014-12-31T00:00:00"/>
    <n v="5302940000"/>
    <n v="3643979000"/>
    <n v="247412000"/>
    <s v=" $-   "/>
    <n v="313082000"/>
    <x v="2"/>
    <s v="Data Processing &amp; Outsourced Services"/>
  </r>
  <r>
    <x v="9"/>
    <x v="3"/>
    <d v="2015-12-31T00:00:00"/>
    <n v="6439746000"/>
    <n v="4482700000"/>
    <n v="203046000"/>
    <s v=" $-   "/>
    <n v="492140000"/>
    <x v="2"/>
    <s v="Data Processing &amp; Outsourced Services"/>
  </r>
  <r>
    <x v="10"/>
    <x v="0"/>
    <d v="2013-01-31T00:00:00"/>
    <n v="2312200000"/>
    <n v="238500000"/>
    <n v="1081800000"/>
    <n v="600000000"/>
    <n v="42100000"/>
    <x v="2"/>
    <s v="Application Software"/>
  </r>
  <r>
    <x v="10"/>
    <x v="1"/>
    <d v="2014-01-31T00:00:00"/>
    <n v="2273900000"/>
    <n v="274300000"/>
    <n v="1054400000"/>
    <n v="611100000"/>
    <n v="36500000"/>
    <x v="2"/>
    <s v="Application Software"/>
  </r>
  <r>
    <x v="10"/>
    <x v="2"/>
    <d v="2015-01-31T00:00:00"/>
    <n v="2512200000"/>
    <n v="342100000"/>
    <n v="1281300000"/>
    <n v="725200000"/>
    <n v="39800000"/>
    <x v="2"/>
    <s v="Application Software"/>
  </r>
  <r>
    <x v="10"/>
    <x v="3"/>
    <d v="2016-01-31T00:00:00"/>
    <n v="2504100000"/>
    <n v="370700000"/>
    <n v="1308900000"/>
    <n v="790000000"/>
    <n v="33200000"/>
    <x v="2"/>
    <s v="Application Software"/>
  </r>
  <r>
    <x v="11"/>
    <x v="0"/>
    <d v="2012-12-31T00:00:00"/>
    <n v="5781000000"/>
    <n v="3477000000"/>
    <n v="443000000"/>
    <s v=" $-   "/>
    <n v="673000000"/>
    <x v="5"/>
    <s v="MultiUtilities"/>
  </r>
  <r>
    <x v="11"/>
    <x v="1"/>
    <d v="2013-12-31T00:00:00"/>
    <n v="5838000000"/>
    <n v="3490000000"/>
    <n v="458000000"/>
    <s v=" $-   "/>
    <n v="706000000"/>
    <x v="5"/>
    <s v="MultiUtilities"/>
  </r>
  <r>
    <x v="11"/>
    <x v="2"/>
    <d v="2014-12-31T00:00:00"/>
    <n v="6053000000"/>
    <n v="3586000000"/>
    <n v="468000000"/>
    <s v=" $-   "/>
    <n v="745000000"/>
    <x v="5"/>
    <s v="MultiUtilities"/>
  </r>
  <r>
    <x v="11"/>
    <x v="3"/>
    <d v="2015-12-31T00:00:00"/>
    <n v="6098000000"/>
    <n v="3501000000"/>
    <n v="542000000"/>
    <s v=" $-   "/>
    <n v="796000000"/>
    <x v="5"/>
    <s v="MultiUtilities"/>
  </r>
  <r>
    <x v="12"/>
    <x v="0"/>
    <d v="2012-12-31T00:00:00"/>
    <n v="14945000000"/>
    <n v="6395000000"/>
    <n v="3812000000"/>
    <s v=" $-   "/>
    <n v="1782000000"/>
    <x v="5"/>
    <s v="Electric Utilities"/>
  </r>
  <r>
    <x v="12"/>
    <x v="1"/>
    <d v="2013-12-31T00:00:00"/>
    <n v="14813500000"/>
    <n v="6722300000"/>
    <n v="3329800000"/>
    <s v=" $-   "/>
    <n v="1712500000"/>
    <x v="5"/>
    <s v="Electric Utilities"/>
  </r>
  <r>
    <x v="12"/>
    <x v="2"/>
    <d v="2014-12-31T00:00:00"/>
    <n v="16378600000"/>
    <n v="7685700000"/>
    <n v="3667900000"/>
    <s v=" $-   "/>
    <n v="1897600000"/>
    <x v="5"/>
    <s v="Electric Utilities"/>
  </r>
  <r>
    <x v="12"/>
    <x v="3"/>
    <d v="2015-12-31T00:00:00"/>
    <n v="16453200000"/>
    <n v="7433500000"/>
    <n v="3676500000"/>
    <s v=" $-   "/>
    <n v="2009700000"/>
    <x v="5"/>
    <s v="Electric Utilities"/>
  </r>
  <r>
    <x v="13"/>
    <x v="0"/>
    <d v="2012-12-31T00:00:00"/>
    <n v="25364000000"/>
    <n v="17074000000"/>
    <s v=" $-   "/>
    <s v=" $-   "/>
    <n v="3727000000"/>
    <x v="6"/>
    <s v="Life &amp; Health Insurance"/>
  </r>
  <r>
    <x v="13"/>
    <x v="1"/>
    <d v="2013-12-31T00:00:00"/>
    <n v="23939000000"/>
    <n v="15341000000"/>
    <s v=" $-   "/>
    <s v=" $-   "/>
    <n v="3489000000"/>
    <x v="6"/>
    <s v="Life &amp; Health Insurance"/>
  </r>
  <r>
    <x v="13"/>
    <x v="2"/>
    <d v="2014-12-31T00:00:00"/>
    <n v="22728000000"/>
    <n v="14373000000"/>
    <s v=" $-   "/>
    <s v=" $-   "/>
    <n v="3547000000"/>
    <x v="6"/>
    <s v="Life &amp; Health Insurance"/>
  </r>
  <r>
    <x v="13"/>
    <x v="3"/>
    <d v="2015-12-31T00:00:00"/>
    <n v="20872000000"/>
    <n v="13049000000"/>
    <s v=" $-   "/>
    <s v=" $-   "/>
    <n v="3672000000"/>
    <x v="6"/>
    <s v="Life &amp; Health Insurance"/>
  </r>
  <r>
    <x v="14"/>
    <x v="0"/>
    <d v="2012-12-31T00:00:00"/>
    <n v="71214000000"/>
    <n v="37745000000"/>
    <n v="21491000000"/>
    <s v=" $-   "/>
    <s v=" $-   "/>
    <x v="6"/>
    <s v="Property &amp; Casualty Insurance"/>
  </r>
  <r>
    <x v="14"/>
    <x v="1"/>
    <d v="2013-12-31T00:00:00"/>
    <n v="68874000000"/>
    <n v="34660000000"/>
    <n v="22005000000"/>
    <s v=" $-   "/>
    <s v=" $-   "/>
    <x v="6"/>
    <s v="Property &amp; Casualty Insurance"/>
  </r>
  <r>
    <x v="14"/>
    <x v="2"/>
    <d v="2014-12-31T00:00:00"/>
    <n v="64406000000"/>
    <n v="33611000000"/>
    <n v="18491000000"/>
    <s v=" $-   "/>
    <s v=" $-   "/>
    <x v="6"/>
    <s v="Property &amp; Casualty Insurance"/>
  </r>
  <r>
    <x v="14"/>
    <x v="3"/>
    <d v="2015-12-31T00:00:00"/>
    <n v="58327000000"/>
    <n v="36581000000"/>
    <n v="16417000000"/>
    <s v=" $-   "/>
    <s v=" $-   "/>
    <x v="6"/>
    <s v="Property &amp; Casualty Insurance"/>
  </r>
  <r>
    <x v="15"/>
    <x v="0"/>
    <d v="2012-12-31T00:00:00"/>
    <n v="958511000"/>
    <n v="386355000"/>
    <n v="61732000"/>
    <s v=" $-   "/>
    <n v="325173000"/>
    <x v="7"/>
    <s v="REITs"/>
  </r>
  <r>
    <x v="15"/>
    <x v="1"/>
    <d v="2013-12-31T00:00:00"/>
    <n v="974053000"/>
    <n v="380051000"/>
    <n v="53073000"/>
    <s v=" $-   "/>
    <n v="291910000"/>
    <x v="7"/>
    <s v="REITs"/>
  </r>
  <r>
    <x v="15"/>
    <x v="2"/>
    <d v="2014-12-31T00:00:00"/>
    <n v="984363000"/>
    <n v="380964000"/>
    <n v="56621000"/>
    <s v=" $-   "/>
    <n v="282608000"/>
    <x v="7"/>
    <s v="REITs"/>
  </r>
  <r>
    <x v="15"/>
    <x v="3"/>
    <d v="2015-12-31T00:00:00"/>
    <n v="981310000"/>
    <n v="365248000"/>
    <n v="53546000"/>
    <s v=" $-   "/>
    <n v="306301000"/>
    <x v="7"/>
    <s v="REITs"/>
  </r>
  <r>
    <x v="16"/>
    <x v="0"/>
    <d v="2013-12-31T00:00:00"/>
    <n v="9047657000"/>
    <n v="6709936000"/>
    <s v=" $-   "/>
    <s v=" $-   "/>
    <n v="1470287000"/>
    <x v="6"/>
    <s v="Multi-line Insurance"/>
  </r>
  <r>
    <x v="16"/>
    <x v="1"/>
    <d v="2014-12-31T00:00:00"/>
    <n v="10381653000"/>
    <n v="8093563000"/>
    <s v=" $-   "/>
    <s v=" $-   "/>
    <n v="1485558000"/>
    <x v="6"/>
    <s v="Multi-line Insurance"/>
  </r>
  <r>
    <x v="16"/>
    <x v="2"/>
    <d v="2015-12-31T00:00:00"/>
    <n v="10325494000"/>
    <n v="8666624000"/>
    <s v=" $-   "/>
    <s v=" $-   "/>
    <n v="1402573000"/>
    <x v="6"/>
    <s v="Multi-line Insurance"/>
  </r>
  <r>
    <x v="16"/>
    <x v="3"/>
    <d v="2016-12-31T00:00:00"/>
    <n v="7531780000"/>
    <n v="5251228000"/>
    <s v=" $-   "/>
    <s v=" $-   "/>
    <n v="1351314000"/>
    <x v="6"/>
    <s v="Multi-line Insurance"/>
  </r>
  <r>
    <x v="17"/>
    <x v="0"/>
    <d v="2012-12-31T00:00:00"/>
    <n v="1373947000"/>
    <n v="529900000"/>
    <n v="433448000"/>
    <n v="74744000"/>
    <n v="20962000"/>
    <x v="2"/>
    <s v="Internet Software &amp; Services"/>
  </r>
  <r>
    <x v="17"/>
    <x v="1"/>
    <d v="2013-12-31T00:00:00"/>
    <n v="1577922000"/>
    <n v="511087000"/>
    <n v="535598000"/>
    <n v="93879000"/>
    <n v="21547000"/>
    <x v="2"/>
    <s v="Internet Software &amp; Services"/>
  </r>
  <r>
    <x v="17"/>
    <x v="2"/>
    <d v="2014-12-31T00:00:00"/>
    <n v="1963874000"/>
    <n v="610943000"/>
    <n v="704880000"/>
    <n v="125286000"/>
    <n v="32057000"/>
    <x v="2"/>
    <s v="Internet Software &amp; Services"/>
  </r>
  <r>
    <x v="17"/>
    <x v="3"/>
    <d v="2015-12-31T00:00:00"/>
    <n v="2197448000"/>
    <n v="725620000"/>
    <n v="829253000"/>
    <n v="148591000"/>
    <n v="27067000"/>
    <x v="2"/>
    <s v="Internet Software &amp; Services"/>
  </r>
  <r>
    <x v="18"/>
    <x v="0"/>
    <d v="2012-12-31T00:00:00"/>
    <n v="2519154000"/>
    <n v="1620311000"/>
    <n v="308456000"/>
    <n v="78919000"/>
    <s v=" $-   "/>
    <x v="8"/>
    <s v="Specialty Chemicals"/>
  </r>
  <r>
    <x v="18"/>
    <x v="1"/>
    <d v="2013-12-31T00:00:00"/>
    <n v="2394270000"/>
    <n v="1543799000"/>
    <n v="158189000"/>
    <n v="82246000"/>
    <s v=" $-   "/>
    <x v="8"/>
    <s v="Specialty Chemicals"/>
  </r>
  <r>
    <x v="18"/>
    <x v="2"/>
    <d v="2014-12-31T00:00:00"/>
    <n v="2445548000"/>
    <n v="1674700000"/>
    <n v="355135000"/>
    <n v="88310000"/>
    <s v=" $-   "/>
    <x v="8"/>
    <s v="Specialty Chemicals"/>
  </r>
  <r>
    <x v="18"/>
    <x v="3"/>
    <d v="2015-12-31T00:00:00"/>
    <n v="3651335000"/>
    <n v="2454463000"/>
    <n v="512274000"/>
    <n v="102871000"/>
    <s v=" $-   "/>
    <x v="8"/>
    <s v="Specialty Chemicals"/>
  </r>
  <r>
    <x v="19"/>
    <x v="0"/>
    <d v="2012-12-31T00:00:00"/>
    <n v="4657000000"/>
    <n v="2319000000"/>
    <n v="1542000000"/>
    <s v=" $-   "/>
    <n v="264000000"/>
    <x v="0"/>
    <s v="Airlines"/>
  </r>
  <r>
    <x v="19"/>
    <x v="1"/>
    <d v="2013-12-31T00:00:00"/>
    <n v="5156000000"/>
    <n v="2355000000"/>
    <n v="1693000000"/>
    <s v=" $-   "/>
    <n v="270000000"/>
    <x v="0"/>
    <s v="Airlines"/>
  </r>
  <r>
    <x v="19"/>
    <x v="2"/>
    <d v="2014-12-31T00:00:00"/>
    <n v="5368000000"/>
    <n v="2325000000"/>
    <n v="1817000000"/>
    <s v=" $-   "/>
    <n v="294000000"/>
    <x v="0"/>
    <s v="Airlines"/>
  </r>
  <r>
    <x v="19"/>
    <x v="3"/>
    <d v="2015-12-31T00:00:00"/>
    <n v="5598000000"/>
    <n v="1935000000"/>
    <n v="2013000000"/>
    <s v=" $-   "/>
    <n v="320000000"/>
    <x v="0"/>
    <s v="Airlines"/>
  </r>
  <r>
    <x v="20"/>
    <x v="0"/>
    <d v="2012-12-31T00:00:00"/>
    <n v="33315000000"/>
    <n v="21618000000"/>
    <s v=" $-   "/>
    <s v=" $-   "/>
    <n v="8002000000"/>
    <x v="6"/>
    <s v="Property &amp; Casualty Insurance"/>
  </r>
  <r>
    <x v="20"/>
    <x v="1"/>
    <d v="2013-12-31T00:00:00"/>
    <n v="34507000000"/>
    <n v="19828000000"/>
    <n v="1278000000"/>
    <s v=" $-   "/>
    <n v="8389000000"/>
    <x v="6"/>
    <s v="Property &amp; Casualty Insurance"/>
  </r>
  <r>
    <x v="20"/>
    <x v="2"/>
    <d v="2014-12-31T00:00:00"/>
    <n v="35239000000"/>
    <n v="21193000000"/>
    <n v="919000000"/>
    <s v=" $-   "/>
    <n v="8476000000"/>
    <x v="6"/>
    <s v="Property &amp; Casualty Insurance"/>
  </r>
  <r>
    <x v="20"/>
    <x v="3"/>
    <d v="2015-12-31T00:00:00"/>
    <n v="35653000000"/>
    <n v="22837000000"/>
    <n v="761000000"/>
    <s v=" $-   "/>
    <n v="8445000000"/>
    <x v="6"/>
    <s v="Property &amp; Casualty Insurance"/>
  </r>
  <r>
    <x v="21"/>
    <x v="0"/>
    <d v="2013-12-31T00:00:00"/>
    <n v="2069600000"/>
    <n v="1208100000"/>
    <n v="483100000"/>
    <s v=" $-   "/>
    <s v=" $-   "/>
    <x v="0"/>
    <s v="Building Products"/>
  </r>
  <r>
    <x v="21"/>
    <x v="1"/>
    <d v="2014-12-31T00:00:00"/>
    <n v="2118300000"/>
    <n v="1264600000"/>
    <n v="527400000"/>
    <s v=" $-   "/>
    <s v=" $-   "/>
    <x v="0"/>
    <s v="Building Products"/>
  </r>
  <r>
    <x v="21"/>
    <x v="2"/>
    <d v="2015-12-31T00:00:00"/>
    <n v="2068100000"/>
    <n v="1199000000"/>
    <n v="510500000"/>
    <s v=" $-   "/>
    <s v=" $-   "/>
    <x v="0"/>
    <s v="Building Products"/>
  </r>
  <r>
    <x v="21"/>
    <x v="3"/>
    <d v="2016-12-31T00:00:00"/>
    <n v="2238000000"/>
    <n v="1252700000"/>
    <n v="559800000"/>
    <s v=" $-   "/>
    <s v=" $-   "/>
    <x v="0"/>
    <s v="Building Products"/>
  </r>
  <r>
    <x v="22"/>
    <x v="0"/>
    <d v="2013-12-31T00:00:00"/>
    <n v="1551346000"/>
    <n v="177556000"/>
    <n v="493726000"/>
    <n v="317093000"/>
    <n v="417000"/>
    <x v="3"/>
    <s v="Biotechnology"/>
  </r>
  <r>
    <x v="22"/>
    <x v="1"/>
    <d v="2014-12-31T00:00:00"/>
    <n v="2234000000"/>
    <n v="174000000"/>
    <n v="650000000"/>
    <n v="514000000"/>
    <s v=" $-   "/>
    <x v="3"/>
    <s v="Biotechnology"/>
  </r>
  <r>
    <x v="22"/>
    <x v="2"/>
    <d v="2015-12-31T00:00:00"/>
    <n v="2604000000"/>
    <n v="233000000"/>
    <n v="927000000"/>
    <n v="709000000"/>
    <n v="117000000"/>
    <x v="3"/>
    <s v="Biotechnology"/>
  </r>
  <r>
    <x v="22"/>
    <x v="3"/>
    <d v="2016-12-31T00:00:00"/>
    <n v="3084000000"/>
    <n v="258000000"/>
    <n v="990000000"/>
    <n v="757000000"/>
    <n v="322000000"/>
    <x v="3"/>
    <s v="Biotechnology"/>
  </r>
  <r>
    <x v="23"/>
    <x v="0"/>
    <d v="2013-10-27T00:00:00"/>
    <n v="7509000000"/>
    <n v="4518000000"/>
    <n v="898000000"/>
    <n v="1320000000"/>
    <s v=" $-   "/>
    <x v="2"/>
    <s v="Semiconductor Equipment"/>
  </r>
  <r>
    <x v="23"/>
    <x v="1"/>
    <d v="2014-10-26T00:00:00"/>
    <n v="9072000000"/>
    <n v="5229000000"/>
    <n v="895000000"/>
    <n v="1428000000"/>
    <s v=" $-   "/>
    <x v="2"/>
    <s v="Semiconductor Equipment"/>
  </r>
  <r>
    <x v="23"/>
    <x v="2"/>
    <d v="2015-10-25T00:00:00"/>
    <n v="9659000000"/>
    <n v="5707000000"/>
    <n v="808000000"/>
    <n v="1451000000"/>
    <s v=" $-   "/>
    <x v="2"/>
    <s v="Semiconductor Equipment"/>
  </r>
  <r>
    <x v="23"/>
    <x v="3"/>
    <d v="2016-10-30T00:00:00"/>
    <n v="10825000000"/>
    <n v="6314000000"/>
    <n v="819000000"/>
    <n v="1540000000"/>
    <s v=" $-   "/>
    <x v="2"/>
    <s v="Semiconductor Equipment"/>
  </r>
  <r>
    <x v="24"/>
    <x v="0"/>
    <d v="2012-12-31T00:00:00"/>
    <n v="3334213000"/>
    <n v="2154132000"/>
    <n v="380532000"/>
    <s v=" $-   "/>
    <n v="53677000"/>
    <x v="0"/>
    <s v="Electrical Components &amp; Equipment"/>
  </r>
  <r>
    <x v="24"/>
    <x v="1"/>
    <d v="2013-12-31T00:00:00"/>
    <n v="3594136000"/>
    <n v="2323642000"/>
    <n v="398177000"/>
    <s v=" $-   "/>
    <n v="57238000"/>
    <x v="0"/>
    <s v="Electrical Components &amp; Equipment"/>
  </r>
  <r>
    <x v="24"/>
    <x v="2"/>
    <d v="2014-12-31T00:00:00"/>
    <n v="4021964000"/>
    <n v="2597017000"/>
    <n v="462637000"/>
    <s v=" $-   "/>
    <n v="63724000"/>
    <x v="0"/>
    <s v="Electrical Components &amp; Equipment"/>
  </r>
  <r>
    <x v="24"/>
    <x v="3"/>
    <d v="2015-12-31T00:00:00"/>
    <n v="3974295000"/>
    <n v="2549280000"/>
    <n v="448592000"/>
    <s v=" $-   "/>
    <n v="68707000"/>
    <x v="0"/>
    <s v="Electrical Components &amp; Equipment"/>
  </r>
  <r>
    <x v="25"/>
    <x v="0"/>
    <d v="2013-12-31T00:00:00"/>
    <n v="18676000000"/>
    <n v="3346000000"/>
    <n v="5380000000"/>
    <n v="4083000000"/>
    <s v=" $-   "/>
    <x v="3"/>
    <s v="Biotechnology"/>
  </r>
  <r>
    <x v="25"/>
    <x v="1"/>
    <d v="2014-12-31T00:00:00"/>
    <n v="20063000000"/>
    <n v="4422000000"/>
    <n v="5153000000"/>
    <n v="4297000000"/>
    <s v=" $-   "/>
    <x v="3"/>
    <s v="Biotechnology"/>
  </r>
  <r>
    <x v="25"/>
    <x v="2"/>
    <d v="2015-12-31T00:00:00"/>
    <n v="21662000000"/>
    <n v="4227000000"/>
    <n v="4895000000"/>
    <n v="4070000000"/>
    <s v=" $-   "/>
    <x v="3"/>
    <s v="Biotechnology"/>
  </r>
  <r>
    <x v="25"/>
    <x v="3"/>
    <d v="2016-12-31T00:00:00"/>
    <n v="22991000000"/>
    <n v="4162000000"/>
    <n v="5195000000"/>
    <n v="3840000000"/>
    <s v=" $-   "/>
    <x v="3"/>
    <s v="Biotechnology"/>
  </r>
  <r>
    <x v="26"/>
    <x v="0"/>
    <d v="2012-12-31T00:00:00"/>
    <n v="10259000000"/>
    <n v="1899000000"/>
    <n v="3927000000"/>
    <s v=" $-   "/>
    <n v="2877000000"/>
    <x v="6"/>
    <s v="Asset Management &amp; Custody Banks"/>
  </r>
  <r>
    <x v="26"/>
    <x v="1"/>
    <d v="2013-12-31T00:00:00"/>
    <n v="11230000000"/>
    <n v="1954000000"/>
    <n v="3862000000"/>
    <s v=" $-   "/>
    <n v="3132000000"/>
    <x v="6"/>
    <s v="Asset Management &amp; Custody Banks"/>
  </r>
  <r>
    <x v="26"/>
    <x v="2"/>
    <d v="2014-12-31T00:00:00"/>
    <n v="12296000000"/>
    <n v="1982000000"/>
    <n v="3808000000"/>
    <s v=" $-   "/>
    <n v="3603000000"/>
    <x v="6"/>
    <s v="Asset Management &amp; Custody Banks"/>
  </r>
  <r>
    <x v="26"/>
    <x v="3"/>
    <d v="2015-12-31T00:00:00"/>
    <n v="12200000000"/>
    <n v="2261000000"/>
    <n v="3750000000"/>
    <s v=" $-   "/>
    <n v="3630000000"/>
    <x v="6"/>
    <s v="Asset Management &amp; Custody Banks"/>
  </r>
  <r>
    <x v="27"/>
    <x v="0"/>
    <d v="2012-12-31T00:00:00"/>
    <n v="2875960000"/>
    <n v="722479000"/>
    <n v="389486000"/>
    <s v=" $-   "/>
    <n v="644276000"/>
    <x v="7"/>
    <s v="Specialized REITs"/>
  </r>
  <r>
    <x v="27"/>
    <x v="1"/>
    <d v="2013-12-31T00:00:00"/>
    <n v="3361407000"/>
    <n v="859873000"/>
    <n v="487084000"/>
    <s v=" $-   "/>
    <n v="800145000"/>
    <x v="7"/>
    <s v="Specialized REITs"/>
  </r>
  <r>
    <x v="27"/>
    <x v="2"/>
    <d v="2014-12-31T00:00:00"/>
    <n v="4100048000"/>
    <n v="1094265000"/>
    <n v="515059000"/>
    <s v=" $-   "/>
    <n v="1003802000"/>
    <x v="7"/>
    <s v="Specialized REITs"/>
  </r>
  <r>
    <x v="27"/>
    <x v="3"/>
    <d v="2015-12-31T00:00:00"/>
    <n v="4771516000"/>
    <n v="1308868000"/>
    <n v="564531000"/>
    <s v=" $-   "/>
    <n v="1285328000"/>
    <x v="7"/>
    <s v="Specialized REITs"/>
  </r>
  <r>
    <x v="28"/>
    <x v="0"/>
    <d v="2013-12-31T00:00:00"/>
    <n v="74452000000"/>
    <n v="54181000000"/>
    <n v="19526000000"/>
    <s v=" $-   "/>
    <s v=" $-   "/>
    <x v="1"/>
    <s v="Internet &amp; Direct Marketing Retail"/>
  </r>
  <r>
    <x v="28"/>
    <x v="1"/>
    <d v="2014-12-31T00:00:00"/>
    <n v="88988000000"/>
    <n v="62752000000"/>
    <n v="26058000000"/>
    <s v=" $-   "/>
    <s v=" $-   "/>
    <x v="1"/>
    <s v="Internet &amp; Direct Marketing Retail"/>
  </r>
  <r>
    <x v="28"/>
    <x v="2"/>
    <d v="2015-12-31T00:00:00"/>
    <n v="107006000000"/>
    <n v="71651000000"/>
    <n v="33122000000"/>
    <s v=" $-   "/>
    <s v=" $-   "/>
    <x v="1"/>
    <s v="Internet &amp; Direct Marketing Retail"/>
  </r>
  <r>
    <x v="28"/>
    <x v="3"/>
    <d v="2016-12-31T00:00:00"/>
    <n v="135987000000"/>
    <n v="88265000000"/>
    <n v="43536000000"/>
    <s v=" $-   "/>
    <s v=" $-   "/>
    <x v="1"/>
    <s v="Internet &amp; Direct Marketing Retail"/>
  </r>
  <r>
    <x v="29"/>
    <x v="0"/>
    <d v="2013-12-31T00:00:00"/>
    <n v="17517600000"/>
    <n v="14757700000"/>
    <n v="1924300000"/>
    <s v=" $-   "/>
    <n v="95300000"/>
    <x v="1"/>
    <s v="Specialty Stores"/>
  </r>
  <r>
    <x v="29"/>
    <x v="1"/>
    <d v="2014-12-31T00:00:00"/>
    <n v="19108800000"/>
    <n v="16120100000"/>
    <n v="2061000000"/>
    <s v=" $-   "/>
    <n v="106900000"/>
    <x v="1"/>
    <s v="Specialty Stores"/>
  </r>
  <r>
    <x v="29"/>
    <x v="2"/>
    <d v="2015-12-31T00:00:00"/>
    <n v="20862000000"/>
    <n v="17600500000"/>
    <n v="2245600000"/>
    <s v=" $-   "/>
    <n v="127400000"/>
    <x v="1"/>
    <s v="Specialty Stores"/>
  </r>
  <r>
    <x v="29"/>
    <x v="3"/>
    <d v="2016-12-31T00:00:00"/>
    <n v="21609000000"/>
    <n v="18295800000"/>
    <n v="2280300000"/>
    <s v=" $-   "/>
    <n v="143400000"/>
    <x v="1"/>
    <s v="Specialty Stores"/>
  </r>
  <r>
    <x v="30"/>
    <x v="0"/>
    <d v="2012-12-31T00:00:00"/>
    <n v="61497200000"/>
    <n v="48213600000"/>
    <n v="8680500000"/>
    <s v=" $-   "/>
    <n v="233000000"/>
    <x v="3"/>
    <s v="Managed Health Care"/>
  </r>
  <r>
    <x v="30"/>
    <x v="1"/>
    <d v="2013-12-31T00:00:00"/>
    <n v="71023500000"/>
    <n v="56237100000"/>
    <n v="9952900000"/>
    <s v=" $-   "/>
    <n v="245300000"/>
    <x v="3"/>
    <s v="Managed Health Care"/>
  </r>
  <r>
    <x v="30"/>
    <x v="2"/>
    <d v="2014-12-31T00:00:00"/>
    <n v="73874100000"/>
    <n v="56854900000"/>
    <n v="11748400000"/>
    <s v=" $-   "/>
    <n v="220900000"/>
    <x v="3"/>
    <s v="Managed Health Care"/>
  </r>
  <r>
    <x v="30"/>
    <x v="3"/>
    <d v="2015-12-31T00:00:00"/>
    <n v="79156500000"/>
    <n v="61116900000"/>
    <n v="12534800000"/>
    <s v=" $-   "/>
    <n v="230100000"/>
    <x v="3"/>
    <s v="Managed Health Care"/>
  </r>
  <r>
    <x v="31"/>
    <x v="0"/>
    <d v="2012-12-31T00:00:00"/>
    <n v="16428000000"/>
    <n v="3079000000"/>
    <n v="1333000000"/>
    <s v=" $-   "/>
    <n v="6881000000"/>
    <x v="9"/>
    <s v="Oil &amp; Gas Exploration &amp; Production"/>
  </r>
  <r>
    <x v="31"/>
    <x v="1"/>
    <d v="2013-12-31T00:00:00"/>
    <n v="14771000000"/>
    <n v="2938000000"/>
    <n v="1286000000"/>
    <s v=" $-   "/>
    <n v="5866000000"/>
    <x v="9"/>
    <s v="Oil &amp; Gas Exploration &amp; Production"/>
  </r>
  <r>
    <x v="31"/>
    <x v="2"/>
    <d v="2014-12-31T00:00:00"/>
    <n v="12691000000"/>
    <n v="2511000000"/>
    <n v="1095000000"/>
    <s v=" $-   "/>
    <n v="9720000000"/>
    <x v="9"/>
    <s v="Oil &amp; Gas Exploration &amp; Production"/>
  </r>
  <r>
    <x v="31"/>
    <x v="3"/>
    <d v="2015-12-31T00:00:00"/>
    <n v="6383000000"/>
    <n v="2065000000"/>
    <n v="791000000"/>
    <s v=" $-   "/>
    <n v="29372000000"/>
    <x v="9"/>
    <s v="Oil &amp; Gas Exploration &amp; Production"/>
  </r>
  <r>
    <x v="32"/>
    <x v="0"/>
    <d v="2013-12-31T00:00:00"/>
    <n v="14581000000"/>
    <n v="2942000000"/>
    <n v="2256000000"/>
    <s v=" $-   "/>
    <n v="3927000000"/>
    <x v="9"/>
    <s v="Oil &amp; Gas Exploration &amp; Production"/>
  </r>
  <r>
    <x v="32"/>
    <x v="1"/>
    <d v="2014-12-31T00:00:00"/>
    <n v="18470000000"/>
    <n v="3317000000"/>
    <n v="2725000000"/>
    <s v=" $-   "/>
    <n v="4550000000"/>
    <x v="9"/>
    <s v="Oil &amp; Gas Exploration &amp; Production"/>
  </r>
  <r>
    <x v="32"/>
    <x v="2"/>
    <d v="2015-12-31T00:00:00"/>
    <n v="8698000000"/>
    <n v="3185000000"/>
    <n v="2000000000"/>
    <s v=" $-   "/>
    <n v="4603000000"/>
    <x v="9"/>
    <s v="Oil &amp; Gas Exploration &amp; Production"/>
  </r>
  <r>
    <x v="32"/>
    <x v="3"/>
    <d v="2016-12-31T00:00:00"/>
    <n v="7869000000"/>
    <n v="2900000000"/>
    <n v="2094000000"/>
    <s v=" $-   "/>
    <n v="4301000000"/>
    <x v="9"/>
    <s v="Oil &amp; Gas Exploration &amp; Production"/>
  </r>
  <r>
    <x v="33"/>
    <x v="0"/>
    <d v="2013-09-30T00:00:00"/>
    <n v="10180400000"/>
    <n v="7472100000"/>
    <n v="1018600000"/>
    <n v="133700000"/>
    <s v=" $-   "/>
    <x v="8"/>
    <s v="Industrial Gases"/>
  </r>
  <r>
    <x v="33"/>
    <x v="1"/>
    <d v="2014-09-30T00:00:00"/>
    <n v="10439000000"/>
    <n v="7629900000"/>
    <n v="1007400000"/>
    <n v="139800000"/>
    <s v=" $-   "/>
    <x v="8"/>
    <s v="Industrial Gases"/>
  </r>
  <r>
    <x v="33"/>
    <x v="2"/>
    <d v="2015-09-30T00:00:00"/>
    <n v="9894900000"/>
    <n v="6939000000"/>
    <n v="895300000"/>
    <n v="137100000"/>
    <s v=" $-   "/>
    <x v="8"/>
    <s v="Industrial Gases"/>
  </r>
  <r>
    <x v="33"/>
    <x v="3"/>
    <d v="2016-09-30T00:00:00"/>
    <n v="9524400000"/>
    <n v="6402700000"/>
    <n v="797600000"/>
    <n v="132000000"/>
    <s v=" $-   "/>
    <x v="8"/>
    <s v="Industrial Gases"/>
  </r>
  <r>
    <x v="34"/>
    <x v="0"/>
    <d v="2012-12-31T00:00:00"/>
    <n v="4292100000"/>
    <n v="2948900000"/>
    <n v="512900000"/>
    <s v=" $-   "/>
    <s v=" $-   "/>
    <x v="2"/>
    <s v="Electronic Components"/>
  </r>
  <r>
    <x v="34"/>
    <x v="1"/>
    <d v="2013-12-31T00:00:00"/>
    <n v="4614700000"/>
    <n v="3163900000"/>
    <n v="548000000"/>
    <s v=" $-   "/>
    <s v=" $-   "/>
    <x v="2"/>
    <s v="Electronic Components"/>
  </r>
  <r>
    <x v="34"/>
    <x v="2"/>
    <d v="2014-12-31T00:00:00"/>
    <n v="5345500000"/>
    <n v="3651700000"/>
    <n v="645100000"/>
    <s v=" $-   "/>
    <s v=" $-   "/>
    <x v="2"/>
    <s v="Electronic Components"/>
  </r>
  <r>
    <x v="34"/>
    <x v="3"/>
    <d v="2015-12-31T00:00:00"/>
    <n v="5568700000"/>
    <n v="3789200000"/>
    <n v="669100000"/>
    <s v=" $-   "/>
    <s v=" $-   "/>
    <x v="2"/>
    <s v="Electronic Components"/>
  </r>
  <r>
    <x v="35"/>
    <x v="0"/>
    <d v="2012-12-31T00:00:00"/>
    <n v="23700000000"/>
    <n v="20401000000"/>
    <n v="997000000"/>
    <n v="197000000"/>
    <n v="1460000000"/>
    <x v="0"/>
    <s v="Aerospace &amp; Defense"/>
  </r>
  <r>
    <x v="35"/>
    <x v="1"/>
    <d v="2013-12-31T00:00:00"/>
    <n v="23032000000"/>
    <n v="19286000000"/>
    <n v="1008000000"/>
    <n v="192000000"/>
    <n v="1421000000"/>
    <x v="0"/>
    <s v="Aerospace &amp; Defense"/>
  </r>
  <r>
    <x v="35"/>
    <x v="2"/>
    <d v="2014-12-31T00:00:00"/>
    <n v="23906000000"/>
    <n v="19137000000"/>
    <n v="995000000"/>
    <n v="218000000"/>
    <n v="1371000000"/>
    <x v="0"/>
    <s v="Aerospace &amp; Defense"/>
  </r>
  <r>
    <x v="35"/>
    <x v="3"/>
    <d v="2015-12-31T00:00:00"/>
    <n v="22534000000"/>
    <n v="18069000000"/>
    <n v="979000000"/>
    <n v="238000000"/>
    <n v="1280000000"/>
    <x v="0"/>
    <s v="Aerospace &amp; Defense"/>
  </r>
  <r>
    <x v="36"/>
    <x v="0"/>
    <d v="2012-12-31T00:00:00"/>
    <n v="4856000000"/>
    <n v="1662000000"/>
    <n v="1139000000"/>
    <n v="604000000"/>
    <s v=" $-   "/>
    <x v="2"/>
    <s v="Home Entertainment Software"/>
  </r>
  <r>
    <x v="36"/>
    <x v="1"/>
    <d v="2013-12-31T00:00:00"/>
    <n v="4583000000"/>
    <n v="1531000000"/>
    <n v="1096000000"/>
    <n v="584000000"/>
    <s v=" $-   "/>
    <x v="2"/>
    <s v="Home Entertainment Software"/>
  </r>
  <r>
    <x v="36"/>
    <x v="2"/>
    <d v="2014-12-31T00:00:00"/>
    <n v="4408000000"/>
    <n v="1525000000"/>
    <n v="1129000000"/>
    <n v="571000000"/>
    <s v=" $-   "/>
    <x v="2"/>
    <s v="Home Entertainment Software"/>
  </r>
  <r>
    <x v="36"/>
    <x v="3"/>
    <d v="2015-12-31T00:00:00"/>
    <n v="4664000000"/>
    <n v="1585000000"/>
    <n v="1114000000"/>
    <n v="646000000"/>
    <s v=" $-   "/>
    <x v="2"/>
    <s v="Home Entertainment Software"/>
  </r>
  <r>
    <x v="37"/>
    <x v="0"/>
    <d v="2015-11-01T00:00:00"/>
    <n v="6824000000"/>
    <n v="3271000000"/>
    <n v="486000000"/>
    <n v="1049000000"/>
    <n v="249000000"/>
    <x v="2"/>
    <s v="Semiconductors"/>
  </r>
  <r>
    <x v="37"/>
    <x v="1"/>
    <d v="2016-10-30T00:00:00"/>
    <n v="13240000000"/>
    <n v="7300000000"/>
    <n v="806000000"/>
    <n v="2674000000"/>
    <n v="1873000000"/>
    <x v="2"/>
    <s v="Semiconductors"/>
  </r>
  <r>
    <x v="38"/>
    <x v="0"/>
    <d v="2012-12-31T00:00:00"/>
    <n v="5863500000"/>
    <n v="4335300000"/>
    <n v="1148900000"/>
    <s v=" $-   "/>
    <s v=" $-   "/>
    <x v="8"/>
    <s v="Paper Packaging"/>
  </r>
  <r>
    <x v="38"/>
    <x v="1"/>
    <d v="2013-12-28T00:00:00"/>
    <n v="6140000000"/>
    <n v="4502300000"/>
    <n v="1174200000"/>
    <s v=" $-   "/>
    <s v=" $-   "/>
    <x v="8"/>
    <s v="Paper Packaging"/>
  </r>
  <r>
    <x v="38"/>
    <x v="2"/>
    <d v="2015-01-03T00:00:00"/>
    <n v="6330300000"/>
    <n v="4679100000"/>
    <n v="1158900000"/>
    <s v=" $-   "/>
    <s v=" $-   "/>
    <x v="8"/>
    <s v="Paper Packaging"/>
  </r>
  <r>
    <x v="38"/>
    <x v="3"/>
    <d v="2016-01-02T00:00:00"/>
    <n v="5966900000"/>
    <n v="4321100000"/>
    <n v="1108100000"/>
    <s v=" $-   "/>
    <s v=" $-   "/>
    <x v="8"/>
    <s v="Paper Packaging"/>
  </r>
  <r>
    <x v="39"/>
    <x v="0"/>
    <d v="2012-12-31T00:00:00"/>
    <n v="2853926000"/>
    <n v="1329500000"/>
    <n v="220758000"/>
    <s v=" $-   "/>
    <n v="380402000"/>
    <x v="5"/>
    <s v="Water Utilities"/>
  </r>
  <r>
    <x v="39"/>
    <x v="1"/>
    <d v="2013-12-31T00:00:00"/>
    <n v="2879000000"/>
    <n v="1289000000"/>
    <n v="234000000"/>
    <s v=" $-   "/>
    <n v="407000000"/>
    <x v="5"/>
    <s v="Water Utilities"/>
  </r>
  <r>
    <x v="39"/>
    <x v="2"/>
    <d v="2014-12-31T00:00:00"/>
    <n v="3011000000"/>
    <n v="1350000000"/>
    <n v="236000000"/>
    <s v=" $-   "/>
    <n v="424000000"/>
    <x v="5"/>
    <s v="Water Utilities"/>
  </r>
  <r>
    <x v="39"/>
    <x v="3"/>
    <d v="2015-12-31T00:00:00"/>
    <n v="3159000000"/>
    <n v="1404000000"/>
    <n v="243000000"/>
    <s v=" $-   "/>
    <n v="440000000"/>
    <x v="5"/>
    <s v="Water Utilities"/>
  </r>
  <r>
    <x v="40"/>
    <x v="0"/>
    <d v="2012-12-31T00:00:00"/>
    <n v="33781000000"/>
    <n v="480000000"/>
    <n v="23392000000"/>
    <s v=" $-   "/>
    <n v="1712000000"/>
    <x v="6"/>
    <s v="Consumer Finance"/>
  </r>
  <r>
    <x v="40"/>
    <x v="1"/>
    <d v="2013-12-31T00:00:00"/>
    <n v="34828000000"/>
    <n v="442000000"/>
    <n v="23150000000"/>
    <s v=" $-   "/>
    <n v="1832000000"/>
    <x v="6"/>
    <s v="Consumer Finance"/>
  </r>
  <r>
    <x v="40"/>
    <x v="2"/>
    <d v="2014-12-31T00:00:00"/>
    <n v="35895000000"/>
    <n v="373000000"/>
    <n v="23153000000"/>
    <s v=" $-   "/>
    <n v="2044000000"/>
    <x v="6"/>
    <s v="Consumer Finance"/>
  </r>
  <r>
    <x v="40"/>
    <x v="3"/>
    <d v="2015-12-31T00:00:00"/>
    <n v="34441000000"/>
    <n v="475000000"/>
    <n v="22892000000"/>
    <s v=" $-   "/>
    <n v="1988000000"/>
    <x v="6"/>
    <s v="Consumer Finance"/>
  </r>
  <r>
    <x v="41"/>
    <x v="0"/>
    <d v="2013-08-31T00:00:00"/>
    <n v="2089100000"/>
    <n v="1251500000"/>
    <n v="607600000"/>
    <s v=" $-   "/>
    <s v=" $-   "/>
    <x v="0"/>
    <s v="Electrical Components &amp; Equipment"/>
  </r>
  <r>
    <x v="41"/>
    <x v="1"/>
    <d v="2014-08-31T00:00:00"/>
    <n v="2393500000"/>
    <n v="1414300000"/>
    <n v="680300000"/>
    <s v=" $-   "/>
    <s v=" $-   "/>
    <x v="0"/>
    <s v="Electrical Components &amp; Equipment"/>
  </r>
  <r>
    <x v="41"/>
    <x v="2"/>
    <d v="2015-08-31T00:00:00"/>
    <n v="2706700000"/>
    <n v="1561100000"/>
    <n v="756900000"/>
    <s v=" $-   "/>
    <s v=" $-   "/>
    <x v="0"/>
    <s v="Electrical Components &amp; Equipment"/>
  </r>
  <r>
    <x v="41"/>
    <x v="3"/>
    <d v="2016-08-31T00:00:00"/>
    <n v="3291300000"/>
    <n v="1855100000"/>
    <n v="946000000"/>
    <s v=" $-   "/>
    <s v=" $-   "/>
    <x v="0"/>
    <s v="Electrical Components &amp; Equipment"/>
  </r>
  <r>
    <x v="42"/>
    <x v="0"/>
    <d v="2013-08-31T00:00:00"/>
    <n v="9147530000"/>
    <n v="4406595000"/>
    <n v="2967837000"/>
    <s v=" $-   "/>
    <s v=" $-   "/>
    <x v="1"/>
    <s v="Specialty Stores"/>
  </r>
  <r>
    <x v="42"/>
    <x v="1"/>
    <d v="2014-08-30T00:00:00"/>
    <n v="9475313000"/>
    <n v="4540406000"/>
    <n v="3104684000"/>
    <s v=" $-   "/>
    <s v=" $-   "/>
    <x v="1"/>
    <s v="Specialty Stores"/>
  </r>
  <r>
    <x v="42"/>
    <x v="2"/>
    <d v="2015-08-29T00:00:00"/>
    <n v="10187340000"/>
    <n v="4860309000"/>
    <n v="3373980000"/>
    <s v=" $-   "/>
    <s v=" $-   "/>
    <x v="1"/>
    <s v="Specialty Stores"/>
  </r>
  <r>
    <x v="42"/>
    <x v="3"/>
    <d v="2016-08-27T00:00:00"/>
    <n v="10635676000"/>
    <n v="5026940000"/>
    <n v="3548341000"/>
    <s v=" $-   "/>
    <s v=" $-   "/>
    <x v="1"/>
    <s v="Specialty Stores"/>
  </r>
  <r>
    <x v="43"/>
    <x v="0"/>
    <d v="2013-12-31T00:00:00"/>
    <n v="86623000000"/>
    <n v="73268000000"/>
    <n v="3742000000"/>
    <n v="3071000000"/>
    <s v=" $-   "/>
    <x v="0"/>
    <s v="Aerospace &amp; Defense"/>
  </r>
  <r>
    <x v="43"/>
    <x v="1"/>
    <d v="2014-12-31T00:00:00"/>
    <n v="90762000000"/>
    <n v="76752000000"/>
    <n v="3480000000"/>
    <n v="3047000000"/>
    <s v=" $-   "/>
    <x v="0"/>
    <s v="Aerospace &amp; Defense"/>
  </r>
  <r>
    <x v="43"/>
    <x v="2"/>
    <d v="2015-12-31T00:00:00"/>
    <n v="96114000000"/>
    <n v="82088000000"/>
    <n v="3251000000"/>
    <n v="3331000000"/>
    <s v=" $-   "/>
    <x v="0"/>
    <s v="Aerospace &amp; Defense"/>
  </r>
  <r>
    <x v="43"/>
    <x v="3"/>
    <d v="2016-12-31T00:00:00"/>
    <n v="94571000000"/>
    <n v="80790000000"/>
    <n v="3313000000"/>
    <n v="4627000000"/>
    <s v=" $-   "/>
    <x v="0"/>
    <s v="Aerospace &amp; Defense"/>
  </r>
  <r>
    <x v="44"/>
    <x v="0"/>
    <d v="2012-12-31T00:00:00"/>
    <n v="100078000000"/>
    <n v="3753000000"/>
    <n v="70829000000"/>
    <s v=" $-   "/>
    <n v="9433000000"/>
    <x v="6"/>
    <s v="Banks"/>
  </r>
  <r>
    <x v="44"/>
    <x v="1"/>
    <d v="2013-12-31T00:00:00"/>
    <n v="101697000000"/>
    <n v="3034000000"/>
    <n v="68128000000"/>
    <s v=" $-   "/>
    <n v="4642000000"/>
    <x v="6"/>
    <s v="Banks"/>
  </r>
  <r>
    <x v="44"/>
    <x v="2"/>
    <d v="2014-12-31T00:00:00"/>
    <n v="95181000000"/>
    <n v="2656000000"/>
    <n v="74181000000"/>
    <s v=" $-   "/>
    <n v="3211000000"/>
    <x v="6"/>
    <s v="Banks"/>
  </r>
  <r>
    <x v="44"/>
    <x v="3"/>
    <d v="2015-12-31T00:00:00"/>
    <n v="93056000000"/>
    <n v="2204000000"/>
    <n v="56358000000"/>
    <s v=" $-   "/>
    <n v="3995000000"/>
    <x v="6"/>
    <s v="Banks"/>
  </r>
  <r>
    <x v="45"/>
    <x v="0"/>
    <d v="2012-12-31T00:00:00"/>
    <n v="13936000000"/>
    <n v="6802000000"/>
    <n v="3283000000"/>
    <n v="1081000000"/>
    <s v=" $-   "/>
    <x v="3"/>
    <s v="Health Care Equipment"/>
  </r>
  <r>
    <x v="45"/>
    <x v="1"/>
    <d v="2013-12-31T00:00:00"/>
    <n v="9413000000"/>
    <n v="5251000000"/>
    <n v="3084000000"/>
    <n v="582000000"/>
    <s v=" $-   "/>
    <x v="3"/>
    <s v="Health Care Equipment"/>
  </r>
  <r>
    <x v="45"/>
    <x v="2"/>
    <d v="2014-12-31T00:00:00"/>
    <n v="10719000000"/>
    <n v="6138000000"/>
    <n v="3315000000"/>
    <n v="610000000"/>
    <s v=" $-   "/>
    <x v="3"/>
    <s v="Health Care Equipment"/>
  </r>
  <r>
    <x v="45"/>
    <x v="3"/>
    <d v="2015-12-31T00:00:00"/>
    <n v="9968000000"/>
    <n v="5822000000"/>
    <n v="3094000000"/>
    <n v="603000000"/>
    <s v=" $-   "/>
    <x v="3"/>
    <s v="Health Care Equipment"/>
  </r>
  <r>
    <x v="46"/>
    <x v="0"/>
    <d v="2013-03-02T00:00:00"/>
    <n v="10914585000"/>
    <n v="6525830000"/>
    <n v="2750537000"/>
    <s v=" $-   "/>
    <s v=" $-   "/>
    <x v="1"/>
    <s v="Specialty Stores"/>
  </r>
  <r>
    <x v="46"/>
    <x v="1"/>
    <d v="2014-03-01T00:00:00"/>
    <n v="11503963000"/>
    <n v="6938381000"/>
    <n v="2950995000"/>
    <s v=" $-   "/>
    <s v=" $-   "/>
    <x v="1"/>
    <s v="Specialty Stores"/>
  </r>
  <r>
    <x v="46"/>
    <x v="2"/>
    <d v="2015-02-28T00:00:00"/>
    <n v="11881176000"/>
    <n v="7261397000"/>
    <n v="3065486000"/>
    <s v=" $-   "/>
    <s v=" $-   "/>
    <x v="1"/>
    <s v="Specialty Stores"/>
  </r>
  <r>
    <x v="46"/>
    <x v="3"/>
    <d v="2016-02-27T00:00:00"/>
    <n v="12103887000"/>
    <n v="7483577000"/>
    <n v="3205407000"/>
    <s v=" $-   "/>
    <s v=" $-   "/>
    <x v="1"/>
    <s v="Specialty Stores"/>
  </r>
  <r>
    <x v="47"/>
    <x v="0"/>
    <d v="2012-12-31T00:00:00"/>
    <n v="10737000000"/>
    <n v="429000000"/>
    <n v="5650000000"/>
    <s v=" $-   "/>
    <n v="1167000000"/>
    <x v="6"/>
    <s v="Banks"/>
  </r>
  <r>
    <x v="47"/>
    <x v="1"/>
    <d v="2013-12-31T00:00:00"/>
    <n v="10543000000"/>
    <n v="301000000"/>
    <n v="5625000000"/>
    <s v=" $-   "/>
    <n v="698000000"/>
    <x v="6"/>
    <s v="Banks"/>
  </r>
  <r>
    <x v="47"/>
    <x v="2"/>
    <d v="2014-12-31T00:00:00"/>
    <n v="9998000000"/>
    <n v="239000000"/>
    <n v="5715000000"/>
    <s v=" $-   "/>
    <n v="342000000"/>
    <x v="6"/>
    <s v="Banks"/>
  </r>
  <r>
    <x v="47"/>
    <x v="3"/>
    <d v="2015-12-31T00:00:00"/>
    <n v="10346000000"/>
    <n v="233000000"/>
    <n v="5996000000"/>
    <s v=" $-   "/>
    <n v="533000000"/>
    <x v="6"/>
    <s v="Banks"/>
  </r>
  <r>
    <x v="48"/>
    <x v="0"/>
    <d v="2012-03-03T00:00:00"/>
    <n v="45457000000"/>
    <n v="34473000000"/>
    <n v="8755000000"/>
    <s v=" $-   "/>
    <s v=" $-   "/>
    <x v="1"/>
    <s v="Computer &amp; Electronics Retail"/>
  </r>
  <r>
    <x v="48"/>
    <x v="1"/>
    <d v="2014-02-01T00:00:00"/>
    <n v="40611000000"/>
    <n v="31212000000"/>
    <n v="8106000000"/>
    <s v=" $-   "/>
    <s v=" $-   "/>
    <x v="1"/>
    <s v="Computer &amp; Electronics Retail"/>
  </r>
  <r>
    <x v="48"/>
    <x v="2"/>
    <d v="2015-01-31T00:00:00"/>
    <n v="40339000000"/>
    <n v="31292000000"/>
    <n v="7592000000"/>
    <s v=" $-   "/>
    <s v=" $-   "/>
    <x v="1"/>
    <s v="Computer &amp; Electronics Retail"/>
  </r>
  <r>
    <x v="48"/>
    <x v="3"/>
    <d v="2016-01-30T00:00:00"/>
    <n v="39528000000"/>
    <n v="30337000000"/>
    <n v="7618000000"/>
    <s v=" $-   "/>
    <s v=" $-   "/>
    <x v="1"/>
    <s v="Computer &amp; Electronics Retail"/>
  </r>
  <r>
    <x v="49"/>
    <x v="0"/>
    <d v="2013-12-31T00:00:00"/>
    <n v="3049500000"/>
    <n v="1194400000"/>
    <n v="920300000"/>
    <n v="295700000"/>
    <s v=" $-   "/>
    <x v="3"/>
    <s v="Health Care Equipment"/>
  </r>
  <r>
    <x v="49"/>
    <x v="1"/>
    <d v="2014-12-31T00:00:00"/>
    <n v="3323600000"/>
    <n v="1258600000"/>
    <n v="981500000"/>
    <n v="302000000"/>
    <s v=" $-   "/>
    <x v="3"/>
    <s v="Health Care Equipment"/>
  </r>
  <r>
    <x v="49"/>
    <x v="2"/>
    <d v="2015-12-31T00:00:00"/>
    <n v="3416000000"/>
    <n v="1301200000"/>
    <n v="1012100000"/>
    <n v="259200000"/>
    <s v=" $-   "/>
    <x v="3"/>
    <s v="Health Care Equipment"/>
  </r>
  <r>
    <x v="49"/>
    <x v="3"/>
    <d v="2016-12-31T00:00:00"/>
    <n v="3714000000"/>
    <n v="1371700000"/>
    <n v="1101900000"/>
    <n v="292800000"/>
    <s v=" $-   "/>
    <x v="3"/>
    <s v="Health Care Equipment"/>
  </r>
  <r>
    <x v="50"/>
    <x v="0"/>
    <d v="2013-09-30T00:00:00"/>
    <n v="8054000000"/>
    <n v="3883000000"/>
    <n v="2422000000"/>
    <n v="494000000"/>
    <s v=" $-   "/>
    <x v="3"/>
    <s v="Health Care Equipment"/>
  </r>
  <r>
    <x v="50"/>
    <x v="1"/>
    <d v="2014-09-30T00:00:00"/>
    <n v="8446000000"/>
    <n v="4145000000"/>
    <n v="2145000000"/>
    <n v="550000000"/>
    <s v=" $-   "/>
    <x v="3"/>
    <s v="Health Care Equipment"/>
  </r>
  <r>
    <x v="50"/>
    <x v="2"/>
    <d v="2015-09-30T00:00:00"/>
    <n v="10282000000"/>
    <n v="5587000000"/>
    <n v="2563000000"/>
    <n v="632000000"/>
    <s v=" $-   "/>
    <x v="3"/>
    <s v="Health Care Equipment"/>
  </r>
  <r>
    <x v="50"/>
    <x v="3"/>
    <d v="2016-09-30T00:00:00"/>
    <n v="12483000000"/>
    <n v="6492000000"/>
    <n v="3005000000"/>
    <n v="828000000"/>
    <s v=" $-   "/>
    <x v="3"/>
    <s v="Health Care Equipment"/>
  </r>
  <r>
    <x v="51"/>
    <x v="0"/>
    <d v="2013-12-31T00:00:00"/>
    <n v="22364000000"/>
    <n v="18553000000"/>
    <n v="1306000000"/>
    <n v="556000000"/>
    <s v=" $-   "/>
    <x v="9"/>
    <s v="Oil &amp; Gas Equipment &amp; Services"/>
  </r>
  <r>
    <x v="51"/>
    <x v="1"/>
    <d v="2014-12-31T00:00:00"/>
    <n v="24551000000"/>
    <n v="19746000000"/>
    <n v="1333000000"/>
    <n v="613000000"/>
    <s v=" $-   "/>
    <x v="9"/>
    <s v="Oil &amp; Gas Equipment &amp; Services"/>
  </r>
  <r>
    <x v="51"/>
    <x v="2"/>
    <d v="2015-12-31T00:00:00"/>
    <n v="15742000000"/>
    <n v="14415000000"/>
    <n v="969000000"/>
    <n v="466000000"/>
    <s v=" $-   "/>
    <x v="9"/>
    <s v="Oil &amp; Gas Equipment &amp; Services"/>
  </r>
  <r>
    <x v="51"/>
    <x v="3"/>
    <d v="2016-12-31T00:00:00"/>
    <n v="9841000000"/>
    <n v="9973000000"/>
    <n v="815000000"/>
    <n v="384000000"/>
    <s v=" $-   "/>
    <x v="9"/>
    <s v="Oil &amp; Gas Equipment &amp; Services"/>
  </r>
  <r>
    <x v="52"/>
    <x v="0"/>
    <d v="2013-12-31T00:00:00"/>
    <n v="6932200000"/>
    <n v="857700000"/>
    <n v="1797000000"/>
    <n v="1444100000"/>
    <n v="342900000"/>
    <x v="3"/>
    <s v="Biotechnology"/>
  </r>
  <r>
    <x v="52"/>
    <x v="1"/>
    <d v="2014-12-31T00:00:00"/>
    <n v="9703300000"/>
    <n v="1171000000"/>
    <n v="2193400000"/>
    <n v="1893400000"/>
    <n v="489800000"/>
    <x v="3"/>
    <s v="Biotechnology"/>
  </r>
  <r>
    <x v="52"/>
    <x v="2"/>
    <d v="2015-12-31T00:00:00"/>
    <n v="10763800000"/>
    <n v="1240400000"/>
    <n v="2143600000"/>
    <n v="2012800000"/>
    <n v="382600000"/>
    <x v="3"/>
    <s v="Biotechnology"/>
  </r>
  <r>
    <x v="52"/>
    <x v="3"/>
    <d v="2016-12-31T00:00:00"/>
    <n v="11448800000"/>
    <n v="1478700000"/>
    <n v="1972900000"/>
    <n v="1973300000"/>
    <n v="385600000"/>
    <x v="3"/>
    <s v="Biotechnology"/>
  </r>
  <r>
    <x v="53"/>
    <x v="0"/>
    <d v="2012-12-31T00:00:00"/>
    <n v="8735700000"/>
    <n v="7174000000"/>
    <n v="488300000"/>
    <s v=" $-   "/>
    <n v="282900000"/>
    <x v="8"/>
    <s v="Metal &amp; Glass Containers"/>
  </r>
  <r>
    <x v="53"/>
    <x v="1"/>
    <d v="2013-12-31T00:00:00"/>
    <n v="8468100000"/>
    <n v="6875400000"/>
    <n v="497400000"/>
    <s v=" $-   "/>
    <n v="299900000"/>
    <x v="8"/>
    <s v="Metal &amp; Glass Containers"/>
  </r>
  <r>
    <x v="53"/>
    <x v="2"/>
    <d v="2014-12-31T00:00:00"/>
    <n v="8570000000"/>
    <n v="6903500000"/>
    <n v="547000000"/>
    <s v=" $-   "/>
    <n v="280900000"/>
    <x v="8"/>
    <s v="Metal &amp; Glass Containers"/>
  </r>
  <r>
    <x v="53"/>
    <x v="3"/>
    <d v="2015-12-31T00:00:00"/>
    <n v="7997000000"/>
    <n v="6460300000"/>
    <n v="646000000"/>
    <s v=" $-   "/>
    <n v="285500000"/>
    <x v="8"/>
    <s v="Metal &amp; Glass Containers"/>
  </r>
  <r>
    <x v="54"/>
    <x v="0"/>
    <d v="2012-12-31T00:00:00"/>
    <n v="17621000000"/>
    <n v="4610000000"/>
    <n v="5017000000"/>
    <n v="3904000000"/>
    <s v=" $-   "/>
    <x v="3"/>
    <s v="Health Care Distributors"/>
  </r>
  <r>
    <x v="54"/>
    <x v="1"/>
    <d v="2013-12-31T00:00:00"/>
    <n v="16385000000"/>
    <n v="4619000000"/>
    <n v="4939000000"/>
    <n v="3731000000"/>
    <s v=" $-   "/>
    <x v="3"/>
    <s v="Health Care Distributors"/>
  </r>
  <r>
    <x v="54"/>
    <x v="2"/>
    <d v="2014-12-31T00:00:00"/>
    <n v="15879000000"/>
    <n v="3932000000"/>
    <n v="4822000000"/>
    <n v="4534000000"/>
    <s v=" $-   "/>
    <x v="3"/>
    <s v="Health Care Distributors"/>
  </r>
  <r>
    <x v="54"/>
    <x v="3"/>
    <d v="2015-12-31T00:00:00"/>
    <n v="16560000000"/>
    <n v="3909000000"/>
    <n v="4841000000"/>
    <n v="5920000000"/>
    <s v=" $-   "/>
    <x v="3"/>
    <s v="Health Care Distributors"/>
  </r>
  <r>
    <x v="55"/>
    <x v="0"/>
    <d v="2012-12-31T00:00:00"/>
    <n v="7249000000"/>
    <n v="2349000000"/>
    <n v="2529000000"/>
    <n v="886000000"/>
    <n v="395000000"/>
    <x v="3"/>
    <s v="Health Care Equipment"/>
  </r>
  <r>
    <x v="55"/>
    <x v="1"/>
    <d v="2013-12-31T00:00:00"/>
    <n v="7143000000"/>
    <n v="2174000000"/>
    <n v="2678000000"/>
    <n v="861000000"/>
    <n v="410000000"/>
    <x v="3"/>
    <s v="Health Care Equipment"/>
  </r>
  <r>
    <x v="55"/>
    <x v="2"/>
    <d v="2014-12-31T00:00:00"/>
    <n v="7380000000"/>
    <n v="2210000000"/>
    <n v="2817000000"/>
    <n v="817000000"/>
    <n v="438000000"/>
    <x v="3"/>
    <s v="Health Care Equipment"/>
  </r>
  <r>
    <x v="55"/>
    <x v="3"/>
    <d v="2015-12-31T00:00:00"/>
    <n v="7477000000"/>
    <n v="2173000000"/>
    <n v="2996000000"/>
    <n v="876000000"/>
    <n v="495000000"/>
    <x v="3"/>
    <s v="Health Care Equipment"/>
  </r>
  <r>
    <x v="56"/>
    <x v="0"/>
    <d v="2013-12-31T00:00:00"/>
    <n v="7436600000"/>
    <n v="5879100000"/>
    <n v="702300000"/>
    <s v=" $-   "/>
    <s v=" $-   "/>
    <x v="1"/>
    <s v="Auto Parts &amp; Equipment"/>
  </r>
  <r>
    <x v="56"/>
    <x v="1"/>
    <d v="2014-12-31T00:00:00"/>
    <n v="8305100000"/>
    <n v="6548700000"/>
    <n v="792700000"/>
    <s v=" $-   "/>
    <s v=" $-   "/>
    <x v="1"/>
    <s v="Auto Parts &amp; Equipment"/>
  </r>
  <r>
    <x v="56"/>
    <x v="2"/>
    <d v="2015-12-31T00:00:00"/>
    <n v="8023200000"/>
    <n v="6320100000"/>
    <n v="763400000"/>
    <s v=" $-   "/>
    <s v=" $-   "/>
    <x v="1"/>
    <s v="Auto Parts &amp; Equipment"/>
  </r>
  <r>
    <x v="56"/>
    <x v="3"/>
    <d v="2016-12-31T00:00:00"/>
    <n v="9071000000"/>
    <n v="7137900000"/>
    <n v="1707200000"/>
    <s v=" $-   "/>
    <s v=" $-   "/>
    <x v="1"/>
    <s v="Auto Parts &amp; Equipment"/>
  </r>
  <r>
    <x v="57"/>
    <x v="0"/>
    <d v="2012-12-31T00:00:00"/>
    <n v="1847186000"/>
    <n v="667208000"/>
    <n v="93782000"/>
    <s v=" $-   "/>
    <n v="445875000"/>
    <x v="7"/>
    <s v="REITs"/>
  </r>
  <r>
    <x v="57"/>
    <x v="1"/>
    <d v="2013-12-31T00:00:00"/>
    <n v="2135539000"/>
    <n v="771403000"/>
    <n v="117073000"/>
    <s v=" $-   "/>
    <n v="560637000"/>
    <x v="7"/>
    <s v="REITs"/>
  </r>
  <r>
    <x v="57"/>
    <x v="2"/>
    <d v="2014-12-31T00:00:00"/>
    <n v="2396998000"/>
    <n v="864526000"/>
    <n v="102077000"/>
    <s v=" $-   "/>
    <n v="628573000"/>
    <x v="7"/>
    <s v="REITs"/>
  </r>
  <r>
    <x v="57"/>
    <x v="3"/>
    <d v="2015-12-31T00:00:00"/>
    <n v="2490821000"/>
    <n v="904336000"/>
    <n v="97578000"/>
    <s v=" $-   "/>
    <n v="639542000"/>
    <x v="7"/>
    <s v="REITs"/>
  </r>
  <r>
    <x v="58"/>
    <x v="0"/>
    <d v="2013-05-26T00:00:00"/>
    <n v="13469300000"/>
    <n v="10104400000"/>
    <n v="2065900000"/>
    <s v=" $-   "/>
    <s v=" $-   "/>
    <x v="4"/>
    <s v="Packaged Foods &amp; Meats"/>
  </r>
  <r>
    <x v="58"/>
    <x v="1"/>
    <d v="2014-05-25T00:00:00"/>
    <n v="11838200000"/>
    <n v="8910800000"/>
    <n v="1778900000"/>
    <s v=" $-   "/>
    <s v=" $-   "/>
    <x v="4"/>
    <s v="Packaged Foods &amp; Meats"/>
  </r>
  <r>
    <x v="58"/>
    <x v="2"/>
    <d v="2015-05-31T00:00:00"/>
    <n v="11937000000"/>
    <n v="9061400000"/>
    <n v="1545300000"/>
    <s v=" $-   "/>
    <s v=" $-   "/>
    <x v="4"/>
    <s v="Packaged Foods &amp; Meats"/>
  </r>
  <r>
    <x v="58"/>
    <x v="3"/>
    <d v="2016-05-29T00:00:00"/>
    <n v="11642900000"/>
    <n v="8552100000"/>
    <n v="2209400000"/>
    <s v=" $-   "/>
    <s v=" $-   "/>
    <x v="4"/>
    <s v="Packaged Foods &amp; Meats"/>
  </r>
  <r>
    <x v="59"/>
    <x v="0"/>
    <d v="2013-06-30T00:00:00"/>
    <n v="101093000000"/>
    <n v="96172000000"/>
    <n v="2875000000"/>
    <s v=" $-   "/>
    <n v="158000000"/>
    <x v="3"/>
    <s v="Health Care Distributors"/>
  </r>
  <r>
    <x v="59"/>
    <x v="1"/>
    <d v="2014-06-30T00:00:00"/>
    <n v="91084000000"/>
    <n v="85923000000"/>
    <n v="3028000000"/>
    <s v=" $-   "/>
    <n v="223000000"/>
    <x v="3"/>
    <s v="Health Care Distributors"/>
  </r>
  <r>
    <x v="59"/>
    <x v="2"/>
    <d v="2015-06-30T00:00:00"/>
    <n v="102531000000"/>
    <n v="96819000000"/>
    <n v="3240000000"/>
    <s v=" $-   "/>
    <n v="281000000"/>
    <x v="3"/>
    <s v="Health Care Distributors"/>
  </r>
  <r>
    <x v="59"/>
    <x v="3"/>
    <d v="2016-06-30T00:00:00"/>
    <n v="121546000000"/>
    <n v="115003000000"/>
    <n v="3648000000"/>
    <s v=" $-   "/>
    <n v="459000000"/>
    <x v="3"/>
    <s v="Health Care Distributors"/>
  </r>
  <r>
    <x v="60"/>
    <x v="0"/>
    <d v="2013-12-31T00:00:00"/>
    <n v="55656000000"/>
    <n v="41454000000"/>
    <n v="6528000000"/>
    <n v="2046000000"/>
    <s v=" $-   "/>
    <x v="0"/>
    <s v="Construction &amp; Farm Machinery &amp; Heavy Trucks"/>
  </r>
  <r>
    <x v="60"/>
    <x v="1"/>
    <d v="2014-12-31T00:00:00"/>
    <n v="55184000000"/>
    <n v="41342000000"/>
    <n v="8148000000"/>
    <n v="2380000000"/>
    <s v=" $-   "/>
    <x v="0"/>
    <s v="Construction &amp; Farm Machinery &amp; Heavy Trucks"/>
  </r>
  <r>
    <x v="60"/>
    <x v="2"/>
    <d v="2015-12-31T00:00:00"/>
    <n v="47011000000"/>
    <n v="34133000000"/>
    <n v="6974000000"/>
    <n v="2119000000"/>
    <s v=" $-   "/>
    <x v="0"/>
    <s v="Construction &amp; Farm Machinery &amp; Heavy Trucks"/>
  </r>
  <r>
    <x v="60"/>
    <x v="3"/>
    <d v="2016-12-31T00:00:00"/>
    <n v="38537000000"/>
    <n v="28905000000"/>
    <n v="6588000000"/>
    <n v="1951000000"/>
    <s v=" $-   "/>
    <x v="0"/>
    <s v="Construction &amp; Farm Machinery &amp; Heavy Trucks"/>
  </r>
  <r>
    <x v="61"/>
    <x v="0"/>
    <d v="2012-12-31T00:00:00"/>
    <n v="17936000000"/>
    <n v="12620000000"/>
    <n v="2096000000"/>
    <s v=" $-   "/>
    <n v="-6000000"/>
    <x v="6"/>
    <s v="Property &amp; Casualty Insurance"/>
  </r>
  <r>
    <x v="61"/>
    <x v="1"/>
    <d v="2013-12-31T00:00:00"/>
    <n v="19261000000"/>
    <n v="12522000000"/>
    <n v="2211000000"/>
    <s v=" $-   "/>
    <n v="15000000"/>
    <x v="6"/>
    <s v="Property &amp; Casualty Insurance"/>
  </r>
  <r>
    <x v="61"/>
    <x v="2"/>
    <d v="2014-12-31T00:00:00"/>
    <n v="19171000000"/>
    <n v="13241000000"/>
    <n v="2245000000"/>
    <s v=" $-   "/>
    <n v="-82000000"/>
    <x v="6"/>
    <s v="Property &amp; Casualty Insurance"/>
  </r>
  <r>
    <x v="61"/>
    <x v="3"/>
    <d v="2015-12-31T00:00:00"/>
    <n v="18987000000"/>
    <n v="12968000000"/>
    <n v="2270000000"/>
    <s v=" $-   "/>
    <n v="120000000"/>
    <x v="6"/>
    <s v="Property &amp; Casualty Insurance"/>
  </r>
  <r>
    <x v="62"/>
    <x v="0"/>
    <d v="2012-12-31T00:00:00"/>
    <n v="6514099000"/>
    <n v="5745428000"/>
    <s v=" $-   "/>
    <s v=" $-   "/>
    <n v="169645000"/>
    <x v="7"/>
    <s v="Real Estate Services"/>
  </r>
  <r>
    <x v="62"/>
    <x v="1"/>
    <d v="2013-12-31T00:00:00"/>
    <n v="7184794000"/>
    <n v="6293699000"/>
    <s v=" $-   "/>
    <s v=" $-   "/>
    <n v="190390000"/>
    <x v="7"/>
    <s v="Real Estate Services"/>
  </r>
  <r>
    <x v="62"/>
    <x v="2"/>
    <d v="2014-12-31T00:00:00"/>
    <n v="9049918000"/>
    <n v="8050222000"/>
    <s v=" $-   "/>
    <s v=" $-   "/>
    <n v="265101000"/>
    <x v="7"/>
    <s v="Real Estate Services"/>
  </r>
  <r>
    <x v="62"/>
    <x v="3"/>
    <d v="2015-12-31T00:00:00"/>
    <n v="10855810000"/>
    <n v="9716541000"/>
    <s v=" $-   "/>
    <s v=" $-   "/>
    <n v="314096000"/>
    <x v="7"/>
    <s v="Real Estate Services"/>
  </r>
  <r>
    <x v="63"/>
    <x v="0"/>
    <d v="2012-12-31T00:00:00"/>
    <n v="2432680000"/>
    <n v="728989000"/>
    <n v="212572000"/>
    <s v=" $-   "/>
    <n v="622592000"/>
    <x v="7"/>
    <s v="REITs"/>
  </r>
  <r>
    <x v="63"/>
    <x v="1"/>
    <d v="2013-12-31T00:00:00"/>
    <n v="2865751000"/>
    <n v="991017000"/>
    <n v="213519000"/>
    <s v=" $-   "/>
    <n v="741342000"/>
    <x v="7"/>
    <s v="REITs"/>
  </r>
  <r>
    <x v="63"/>
    <x v="2"/>
    <d v="2014-12-31T00:00:00"/>
    <n v="3538756000"/>
    <n v="1306606000"/>
    <n v="257296000"/>
    <s v=" $-   "/>
    <n v="985781000"/>
    <x v="7"/>
    <s v="REITs"/>
  </r>
  <r>
    <x v="63"/>
    <x v="3"/>
    <d v="2015-12-31T00:00:00"/>
    <n v="3663851000"/>
    <n v="1321426000"/>
    <n v="310921000"/>
    <s v=" $-   "/>
    <n v="1036178000"/>
    <x v="7"/>
    <s v="REITs"/>
  </r>
  <r>
    <x v="64"/>
    <x v="0"/>
    <d v="2013-11-30T00:00:00"/>
    <n v="15456000000"/>
    <n v="10645000000"/>
    <n v="1879000000"/>
    <s v=" $-   "/>
    <n v="1590000000"/>
    <x v="1"/>
    <s v="Hotels, Resorts &amp; Cruise Lines"/>
  </r>
  <r>
    <x v="64"/>
    <x v="1"/>
    <d v="2014-11-30T00:00:00"/>
    <n v="15884000000"/>
    <n v="10421000000"/>
    <n v="2054000000"/>
    <s v=" $-   "/>
    <n v="1637000000"/>
    <x v="1"/>
    <s v="Hotels, Resorts &amp; Cruise Lines"/>
  </r>
  <r>
    <x v="64"/>
    <x v="2"/>
    <d v="2015-11-30T00:00:00"/>
    <n v="15714000000"/>
    <n v="9447000000"/>
    <n v="2067000000"/>
    <s v=" $-   "/>
    <n v="1626000000"/>
    <x v="1"/>
    <s v="Hotels, Resorts &amp; Cruise Lines"/>
  </r>
  <r>
    <x v="64"/>
    <x v="3"/>
    <d v="2016-11-30T00:00:00"/>
    <n v="16389000000"/>
    <n v="9383000000"/>
    <n v="2197000000"/>
    <s v=" $-   "/>
    <n v="1738000000"/>
    <x v="1"/>
    <s v="Hotels, Resorts &amp; Cruise Lines"/>
  </r>
  <r>
    <x v="65"/>
    <x v="0"/>
    <d v="2013-12-31T00:00:00"/>
    <n v="6493900000"/>
    <n v="340400000"/>
    <n v="1684500000"/>
    <n v="2226200000"/>
    <n v="262800000"/>
    <x v="3"/>
    <s v="Biotechnology"/>
  </r>
  <r>
    <x v="65"/>
    <x v="1"/>
    <d v="2014-12-31T00:00:00"/>
    <n v="7670400000"/>
    <n v="385900000"/>
    <n v="2027900000"/>
    <n v="2430600000"/>
    <n v="258300000"/>
    <x v="3"/>
    <s v="Biotechnology"/>
  </r>
  <r>
    <x v="65"/>
    <x v="2"/>
    <d v="2015-12-31T00:00:00"/>
    <n v="9256000000"/>
    <n v="420100000"/>
    <n v="2305400000"/>
    <n v="3697300000"/>
    <n v="279000000"/>
    <x v="3"/>
    <s v="Biotechnology"/>
  </r>
  <r>
    <x v="65"/>
    <x v="3"/>
    <d v="2016-12-31T00:00:00"/>
    <n v="11229200000"/>
    <n v="438000000"/>
    <n v="2657700000"/>
    <n v="4470100000"/>
    <n v="459000000"/>
    <x v="3"/>
    <s v="Biotechnology"/>
  </r>
  <r>
    <x v="66"/>
    <x v="0"/>
    <d v="2013-12-28T00:00:00"/>
    <n v="2910748000"/>
    <n v="514722000"/>
    <n v="1468434000"/>
    <n v="338786000"/>
    <n v="12794000"/>
    <x v="3"/>
    <s v="Health Care Technology"/>
  </r>
  <r>
    <x v="66"/>
    <x v="1"/>
    <d v="2015-01-03T00:00:00"/>
    <n v="3402703000"/>
    <n v="604377000"/>
    <n v="1628961000"/>
    <n v="392805000"/>
    <n v="13476000"/>
    <x v="3"/>
    <s v="Health Care Technology"/>
  </r>
  <r>
    <x v="66"/>
    <x v="2"/>
    <d v="2016-01-02T00:00:00"/>
    <n v="4425267000"/>
    <n v="750781000"/>
    <n v="2262024000"/>
    <n v="539799000"/>
    <n v="91527000"/>
    <x v="3"/>
    <s v="Health Care Technology"/>
  </r>
  <r>
    <x v="66"/>
    <x v="3"/>
    <d v="2016-12-31T00:00:00"/>
    <n v="4796473000"/>
    <n v="779116000"/>
    <n v="2464380000"/>
    <n v="551418000"/>
    <n v="90546000"/>
    <x v="3"/>
    <s v="Health Care Technology"/>
  </r>
  <r>
    <x v="67"/>
    <x v="0"/>
    <d v="2012-12-31T00:00:00"/>
    <n v="6104000000"/>
    <n v="2990700000"/>
    <n v="200900000"/>
    <s v=" $-   "/>
    <s v=" $-   "/>
    <x v="8"/>
    <s v="Fertilizers &amp; Agricultural Chemicals"/>
  </r>
  <r>
    <x v="67"/>
    <x v="1"/>
    <d v="2013-12-31T00:00:00"/>
    <n v="5474700000"/>
    <n v="2954500000"/>
    <n v="150200000"/>
    <s v=" $-   "/>
    <s v=" $-   "/>
    <x v="8"/>
    <s v="Fertilizers &amp; Agricultural Chemicals"/>
  </r>
  <r>
    <x v="67"/>
    <x v="2"/>
    <d v="2014-12-31T00:00:00"/>
    <n v="4743200000"/>
    <n v="2964700000"/>
    <n v="205200000"/>
    <s v=" $-   "/>
    <s v=" $-   "/>
    <x v="8"/>
    <s v="Fertilizers &amp; Agricultural Chemicals"/>
  </r>
  <r>
    <x v="67"/>
    <x v="3"/>
    <d v="2015-12-31T00:00:00"/>
    <n v="4308300000"/>
    <n v="2761200000"/>
    <n v="319000000"/>
    <s v=" $-   "/>
    <s v=" $-   "/>
    <x v="8"/>
    <s v="Fertilizers &amp; Agricultural Chemicals"/>
  </r>
  <r>
    <x v="68"/>
    <x v="0"/>
    <d v="2012-12-31T00:00:00"/>
    <n v="5513000000"/>
    <n v="375000000"/>
    <n v="3380000000"/>
    <s v=" $-   "/>
    <n v="490000000"/>
    <x v="6"/>
    <s v="Regional Banks"/>
  </r>
  <r>
    <x v="68"/>
    <x v="1"/>
    <d v="2013-12-31T00:00:00"/>
    <n v="5133000000"/>
    <n v="216000000"/>
    <n v="3142000000"/>
    <s v=" $-   "/>
    <n v="581000000"/>
    <x v="6"/>
    <s v="Regional Banks"/>
  </r>
  <r>
    <x v="68"/>
    <x v="2"/>
    <d v="2014-12-31T00:00:00"/>
    <n v="5342000000"/>
    <n v="160000000"/>
    <n v="3247000000"/>
    <s v=" $-   "/>
    <n v="464000000"/>
    <x v="6"/>
    <s v="Regional Banks"/>
  </r>
  <r>
    <x v="68"/>
    <x v="3"/>
    <d v="2015-12-31T00:00:00"/>
    <n v="5276000000"/>
    <n v="237000000"/>
    <n v="3113000000"/>
    <s v=" $-   "/>
    <n v="448000000"/>
    <x v="6"/>
    <s v="Regional Banks"/>
  </r>
  <r>
    <x v="69"/>
    <x v="0"/>
    <d v="2012-12-31T00:00:00"/>
    <n v="2921900000"/>
    <n v="1630500000"/>
    <n v="746300000"/>
    <s v=" $-   "/>
    <s v=" $-   "/>
    <x v="4"/>
    <s v="Household Products"/>
  </r>
  <r>
    <x v="69"/>
    <x v="1"/>
    <d v="2013-12-31T00:00:00"/>
    <n v="3194300000"/>
    <n v="1756300000"/>
    <n v="815800000"/>
    <s v=" $-   "/>
    <s v=" $-   "/>
    <x v="4"/>
    <s v="Household Products"/>
  </r>
  <r>
    <x v="69"/>
    <x v="2"/>
    <d v="2014-12-31T00:00:00"/>
    <n v="3297600000"/>
    <n v="1844700000"/>
    <n v="811700000"/>
    <s v=" $-   "/>
    <s v=" $-   "/>
    <x v="4"/>
    <s v="Household Products"/>
  </r>
  <r>
    <x v="69"/>
    <x v="3"/>
    <d v="2015-12-31T00:00:00"/>
    <n v="3394800000"/>
    <n v="1883000000"/>
    <n v="837600000"/>
    <s v=" $-   "/>
    <s v=" $-   "/>
    <x v="4"/>
    <s v="Household Products"/>
  </r>
  <r>
    <x v="70"/>
    <x v="0"/>
    <d v="2012-12-31T00:00:00"/>
    <n v="12316000000"/>
    <n v="7081000000"/>
    <n v="723000000"/>
    <s v=" $-   "/>
    <n v="2811000000"/>
    <x v="9"/>
    <s v="Integrated Oil &amp; Gas"/>
  </r>
  <r>
    <x v="70"/>
    <x v="1"/>
    <d v="2013-12-31T00:00:00"/>
    <n v="19080000000"/>
    <n v="12930000000"/>
    <n v="686000000"/>
    <s v=" $-   "/>
    <n v="2903000000"/>
    <x v="9"/>
    <s v="Integrated Oil &amp; Gas"/>
  </r>
  <r>
    <x v="70"/>
    <x v="2"/>
    <d v="2014-12-31T00:00:00"/>
    <n v="23125000000"/>
    <n v="16049000000"/>
    <n v="554000000"/>
    <s v=" $-   "/>
    <n v="2915000000"/>
    <x v="9"/>
    <s v="Integrated Oil &amp; Gas"/>
  </r>
  <r>
    <x v="70"/>
    <x v="3"/>
    <d v="2015-12-31T00:00:00"/>
    <n v="12764000000"/>
    <n v="10295000000"/>
    <n v="334000000"/>
    <s v=" $-   "/>
    <n v="2229000000"/>
    <x v="9"/>
    <s v="Integrated Oil &amp; Gas"/>
  </r>
  <r>
    <x v="71"/>
    <x v="0"/>
    <d v="2012-12-31T00:00:00"/>
    <n v="11359113000"/>
    <n v="9641542000"/>
    <n v="1042251000"/>
    <s v=" $-   "/>
    <s v=" $-   "/>
    <x v="0"/>
    <s v="Air Freight &amp; Logistics"/>
  </r>
  <r>
    <x v="71"/>
    <x v="1"/>
    <d v="2013-12-31T00:00:00"/>
    <n v="12752076000"/>
    <n v="10915981000"/>
    <n v="1153445000"/>
    <s v=" $-   "/>
    <s v=" $-   "/>
    <x v="0"/>
    <s v="Air Freight &amp; Logistics"/>
  </r>
  <r>
    <x v="71"/>
    <x v="2"/>
    <d v="2014-12-31T00:00:00"/>
    <n v="13470067000"/>
    <n v="11462415000"/>
    <n v="1259234000"/>
    <s v=" $-   "/>
    <s v=" $-   "/>
    <x v="0"/>
    <s v="Air Freight &amp; Logistics"/>
  </r>
  <r>
    <x v="71"/>
    <x v="3"/>
    <d v="2015-12-31T00:00:00"/>
    <n v="13476084000"/>
    <n v="11207604000"/>
    <n v="1410170000"/>
    <s v=" $-   "/>
    <s v=" $-   "/>
    <x v="0"/>
    <s v="Air Freight &amp; Logistics"/>
  </r>
  <r>
    <x v="72"/>
    <x v="0"/>
    <d v="2013-12-31T00:00:00"/>
    <n v="8155000000"/>
    <n v="5345000000"/>
    <n v="47000000"/>
    <s v=" $-   "/>
    <n v="1854000000"/>
    <x v="1"/>
    <s v="Cable &amp; Satellite"/>
  </r>
  <r>
    <x v="72"/>
    <x v="1"/>
    <d v="2014-12-31T00:00:00"/>
    <n v="9108000000"/>
    <n v="5973000000"/>
    <n v="62000000"/>
    <s v=" $-   "/>
    <n v="2102000000"/>
    <x v="1"/>
    <s v="Cable &amp; Satellite"/>
  </r>
  <r>
    <x v="72"/>
    <x v="2"/>
    <d v="2015-12-31T00:00:00"/>
    <n v="9754000000"/>
    <n v="6426000000"/>
    <n v="89000000"/>
    <s v=" $-   "/>
    <n v="2125000000"/>
    <x v="1"/>
    <s v="Cable &amp; Satellite"/>
  </r>
  <r>
    <x v="72"/>
    <x v="3"/>
    <d v="2016-12-31T00:00:00"/>
    <n v="29003000000"/>
    <n v="18655000000"/>
    <n v="86000000"/>
    <s v=" $-   "/>
    <n v="6907000000"/>
    <x v="1"/>
    <s v="Cable &amp; Satellite"/>
  </r>
  <r>
    <x v="73"/>
    <x v="0"/>
    <d v="2012-12-31T00:00:00"/>
    <n v="29119000000"/>
    <n v="17900000000"/>
    <s v=" $-   "/>
    <s v=" $-   "/>
    <n v="8742000000"/>
    <x v="3"/>
    <s v="Managed Health Care"/>
  </r>
  <r>
    <x v="73"/>
    <x v="1"/>
    <d v="2013-12-31T00:00:00"/>
    <n v="32380000000"/>
    <n v="20865000000"/>
    <s v=" $-   "/>
    <s v=" $-   "/>
    <n v="9339000000"/>
    <x v="3"/>
    <s v="Managed Health Care"/>
  </r>
  <r>
    <x v="73"/>
    <x v="2"/>
    <d v="2014-12-31T00:00:00"/>
    <n v="34914000000"/>
    <n v="21334000000"/>
    <s v=" $-   "/>
    <s v=" $-   "/>
    <n v="10276000000"/>
    <x v="3"/>
    <s v="Managed Health Care"/>
  </r>
  <r>
    <x v="73"/>
    <x v="3"/>
    <d v="2015-12-31T00:00:00"/>
    <n v="37876000000"/>
    <n v="23290000000"/>
    <s v=" $-   "/>
    <s v=" $-   "/>
    <n v="11259000000"/>
    <x v="3"/>
    <s v="Managed Health Care"/>
  </r>
  <r>
    <x v="74"/>
    <x v="0"/>
    <d v="2012-12-31T00:00:00"/>
    <n v="4111000000"/>
    <n v="3477000000"/>
    <s v=" $-   "/>
    <s v=" $-   "/>
    <n v="14000000"/>
    <x v="6"/>
    <s v="Property &amp; Casualty Insurance"/>
  </r>
  <r>
    <x v="74"/>
    <x v="1"/>
    <d v="2013-12-31T00:00:00"/>
    <n v="4531000000"/>
    <n v="3748000000"/>
    <s v=" $-   "/>
    <s v=" $-   "/>
    <n v="15000000"/>
    <x v="6"/>
    <s v="Property &amp; Casualty Insurance"/>
  </r>
  <r>
    <x v="74"/>
    <x v="2"/>
    <d v="2014-12-31T00:00:00"/>
    <n v="4945000000"/>
    <n v="4157000000"/>
    <s v=" $-   "/>
    <s v=" $-   "/>
    <n v="14000000"/>
    <x v="6"/>
    <s v="Property &amp; Casualty Insurance"/>
  </r>
  <r>
    <x v="74"/>
    <x v="3"/>
    <d v="2015-12-31T00:00:00"/>
    <n v="5142000000"/>
    <n v="4195000000"/>
    <s v=" $-   "/>
    <s v=" $-   "/>
    <n v="13000000"/>
    <x v="6"/>
    <s v="Property &amp; Casualty Insurance"/>
  </r>
  <r>
    <x v="75"/>
    <x v="0"/>
    <d v="2012-12-31T00:00:00"/>
    <n v="17085000000"/>
    <n v="7153000000"/>
    <n v="6043000000"/>
    <s v=" $-   "/>
    <s v=" $-   "/>
    <x v="4"/>
    <s v="Household Products"/>
  </r>
  <r>
    <x v="75"/>
    <x v="1"/>
    <d v="2013-12-31T00:00:00"/>
    <n v="17420000000"/>
    <n v="7219000000"/>
    <n v="6645000000"/>
    <s v=" $-   "/>
    <s v=" $-   "/>
    <x v="4"/>
    <s v="Household Products"/>
  </r>
  <r>
    <x v="75"/>
    <x v="2"/>
    <d v="2014-12-31T00:00:00"/>
    <n v="17277000000"/>
    <n v="7168000000"/>
    <n v="6552000000"/>
    <s v=" $-   "/>
    <s v=" $-   "/>
    <x v="4"/>
    <s v="Household Products"/>
  </r>
  <r>
    <x v="75"/>
    <x v="3"/>
    <d v="2015-12-31T00:00:00"/>
    <n v="16034000000"/>
    <n v="6635000000"/>
    <n v="6610000000"/>
    <s v=" $-   "/>
    <s v=" $-   "/>
    <x v="4"/>
    <s v="Household Products"/>
  </r>
  <r>
    <x v="76"/>
    <x v="0"/>
    <d v="2013-06-30T00:00:00"/>
    <n v="5533000000"/>
    <n v="3142000000"/>
    <n v="1291000000"/>
    <n v="130000000"/>
    <s v=" $-   "/>
    <x v="4"/>
    <s v="Household Products"/>
  </r>
  <r>
    <x v="76"/>
    <x v="1"/>
    <d v="2014-06-30T00:00:00"/>
    <n v="5514000000"/>
    <n v="3158000000"/>
    <n v="1254000000"/>
    <n v="125000000"/>
    <s v=" $-   "/>
    <x v="4"/>
    <s v="Household Products"/>
  </r>
  <r>
    <x v="76"/>
    <x v="2"/>
    <d v="2015-06-30T00:00:00"/>
    <n v="5655000000"/>
    <n v="3190000000"/>
    <n v="1321000000"/>
    <n v="136000000"/>
    <s v=" $-   "/>
    <x v="4"/>
    <s v="Household Products"/>
  </r>
  <r>
    <x v="76"/>
    <x v="3"/>
    <d v="2016-06-30T00:00:00"/>
    <n v="5761000000"/>
    <n v="3163000000"/>
    <n v="1393000000"/>
    <n v="141000000"/>
    <s v=" $-   "/>
    <x v="4"/>
    <s v="Household Products"/>
  </r>
  <r>
    <x v="77"/>
    <x v="0"/>
    <d v="2013-12-31T00:00:00"/>
    <n v="2666000000"/>
    <n v="55000000"/>
    <n v="1670000000"/>
    <s v=" $-   "/>
    <n v="46000000"/>
    <x v="6"/>
    <s v="Regional Banks"/>
  </r>
  <r>
    <x v="77"/>
    <x v="1"/>
    <d v="2014-12-31T00:00:00"/>
    <n v="2607000000"/>
    <n v="45000000"/>
    <n v="1611000000"/>
    <s v=" $-   "/>
    <n v="27000000"/>
    <x v="6"/>
    <s v="Regional Banks"/>
  </r>
  <r>
    <x v="77"/>
    <x v="2"/>
    <d v="2015-12-31T00:00:00"/>
    <n v="2819000000"/>
    <n v="43000000"/>
    <n v="1859000000"/>
    <s v=" $-   "/>
    <n v="147000000"/>
    <x v="6"/>
    <s v="Regional Banks"/>
  </r>
  <r>
    <x v="77"/>
    <x v="3"/>
    <d v="2016-12-31T00:00:00"/>
    <n v="2960000000"/>
    <n v="40000000"/>
    <n v="1836000000"/>
    <s v=" $-   "/>
    <n v="248000000"/>
    <x v="6"/>
    <s v="Regional Banks"/>
  </r>
  <r>
    <x v="78"/>
    <x v="0"/>
    <d v="2013-12-31T00:00:00"/>
    <n v="3214591000"/>
    <n v="2359822000"/>
    <n v="203733000"/>
    <s v=" $-   "/>
    <n v="96054000"/>
    <x v="1"/>
    <s v="Restaurants"/>
  </r>
  <r>
    <x v="78"/>
    <x v="1"/>
    <d v="2014-12-31T00:00:00"/>
    <n v="4108269000"/>
    <n v="2990513000"/>
    <n v="273897000"/>
    <s v=" $-   "/>
    <n v="110474000"/>
    <x v="1"/>
    <s v="Restaurants"/>
  </r>
  <r>
    <x v="78"/>
    <x v="2"/>
    <d v="2015-12-31T00:00:00"/>
    <n v="4501223000"/>
    <n v="3326936000"/>
    <n v="250214000"/>
    <s v=" $-   "/>
    <n v="130368000"/>
    <x v="1"/>
    <s v="Restaurants"/>
  </r>
  <r>
    <x v="78"/>
    <x v="3"/>
    <d v="2016-12-31T00:00:00"/>
    <n v="3904384000"/>
    <n v="3406170000"/>
    <n v="276240000"/>
    <s v=" $-   "/>
    <n v="146368000"/>
    <x v="1"/>
    <s v="Restaurants"/>
  </r>
  <r>
    <x v="79"/>
    <x v="0"/>
    <d v="2013-12-31T00:00:00"/>
    <n v="17301000000"/>
    <n v="13021000000"/>
    <n v="1827000000"/>
    <n v="713000000"/>
    <s v=" $-   "/>
    <x v="0"/>
    <s v="Industrial Machinery"/>
  </r>
  <r>
    <x v="79"/>
    <x v="1"/>
    <d v="2014-12-31T00:00:00"/>
    <n v="19221000000"/>
    <n v="14360000000"/>
    <n v="2112000000"/>
    <n v="754000000"/>
    <s v=" $-   "/>
    <x v="0"/>
    <s v="Industrial Machinery"/>
  </r>
  <r>
    <x v="79"/>
    <x v="2"/>
    <d v="2015-12-31T00:00:00"/>
    <n v="19110000000"/>
    <n v="14163000000"/>
    <n v="2169000000"/>
    <n v="735000000"/>
    <s v=" $-   "/>
    <x v="0"/>
    <s v="Industrial Machinery"/>
  </r>
  <r>
    <x v="79"/>
    <x v="3"/>
    <d v="2016-12-31T00:00:00"/>
    <n v="17509000000"/>
    <n v="13057000000"/>
    <n v="2189000000"/>
    <n v="636000000"/>
    <s v=" $-   "/>
    <x v="0"/>
    <s v="Industrial Machinery"/>
  </r>
  <r>
    <x v="80"/>
    <x v="0"/>
    <d v="2013-12-31T00:00:00"/>
    <n v="6566000000"/>
    <n v="4562000000"/>
    <n v="234000000"/>
    <s v=" $-   "/>
    <n v="628000000"/>
    <x v="5"/>
    <s v="MultiUtilities"/>
  </r>
  <r>
    <x v="80"/>
    <x v="1"/>
    <d v="2014-12-31T00:00:00"/>
    <n v="7179000000"/>
    <n v="5090000000"/>
    <n v="252000000"/>
    <s v=" $-   "/>
    <n v="685000000"/>
    <x v="5"/>
    <s v="MultiUtilities"/>
  </r>
  <r>
    <x v="80"/>
    <x v="2"/>
    <d v="2015-12-31T00:00:00"/>
    <n v="6456000000"/>
    <n v="4281000000"/>
    <n v="262000000"/>
    <s v=" $-   "/>
    <n v="750000000"/>
    <x v="5"/>
    <s v="MultiUtilities"/>
  </r>
  <r>
    <x v="80"/>
    <x v="3"/>
    <d v="2016-12-31T00:00:00"/>
    <n v="6399000000"/>
    <n v="4010000000"/>
    <n v="281000000"/>
    <s v=" $-   "/>
    <n v="811000000"/>
    <x v="5"/>
    <s v="MultiUtilities"/>
  </r>
  <r>
    <x v="81"/>
    <x v="0"/>
    <d v="2012-12-31T00:00:00"/>
    <n v="8110000000"/>
    <n v="6781000000"/>
    <n v="1105000000"/>
    <s v=" $-   "/>
    <n v="88000000"/>
    <x v="3"/>
    <s v="Managed Health Care"/>
  </r>
  <r>
    <x v="81"/>
    <x v="1"/>
    <d v="2013-12-31T00:00:00"/>
    <n v="10863000000"/>
    <n v="8995000000"/>
    <n v="1264000000"/>
    <s v=" $-   "/>
    <n v="327000000"/>
    <x v="3"/>
    <s v="Managed Health Care"/>
  </r>
  <r>
    <x v="81"/>
    <x v="2"/>
    <d v="2014-12-31T00:00:00"/>
    <n v="16560000000"/>
    <n v="12678000000"/>
    <n v="2012000000"/>
    <s v=" $-   "/>
    <n v="1406000000"/>
    <x v="3"/>
    <s v="Managed Health Care"/>
  </r>
  <r>
    <x v="81"/>
    <x v="3"/>
    <d v="2015-12-31T00:00:00"/>
    <n v="22760000000"/>
    <n v="17242000000"/>
    <n v="2977000000"/>
    <s v=" $-   "/>
    <n v="1836000000"/>
    <x v="3"/>
    <s v="Managed Health Care"/>
  </r>
  <r>
    <x v="82"/>
    <x v="0"/>
    <d v="2012-12-31T00:00:00"/>
    <n v="7452000000"/>
    <n v="4747000000"/>
    <n v="365000000"/>
    <s v=" $-   "/>
    <n v="1050000000"/>
    <x v="5"/>
    <s v="MultiUtilities"/>
  </r>
  <r>
    <x v="82"/>
    <x v="1"/>
    <d v="2013-12-31T00:00:00"/>
    <n v="8106000000"/>
    <n v="5755000000"/>
    <n v="387000000"/>
    <s v=" $-   "/>
    <n v="954000000"/>
    <x v="5"/>
    <s v="MultiUtilities"/>
  </r>
  <r>
    <x v="82"/>
    <x v="2"/>
    <d v="2014-12-31T00:00:00"/>
    <n v="9226000000"/>
    <n v="6890000000"/>
    <n v="388000000"/>
    <s v=" $-   "/>
    <n v="1013000000"/>
    <x v="5"/>
    <s v="MultiUtilities"/>
  </r>
  <r>
    <x v="82"/>
    <x v="3"/>
    <d v="2015-12-31T00:00:00"/>
    <n v="7386000000"/>
    <n v="5109000000"/>
    <n v="374000000"/>
    <s v=" $-   "/>
    <n v="970000000"/>
    <x v="5"/>
    <s v="MultiUtilities"/>
  </r>
  <r>
    <x v="83"/>
    <x v="0"/>
    <d v="2012-12-31T00:00:00"/>
    <n v="23771000000"/>
    <n v="1403000000"/>
    <n v="11188000000"/>
    <s v=" $-   "/>
    <n v="5024000000"/>
    <x v="6"/>
    <s v="Consumer Finance"/>
  </r>
  <r>
    <x v="83"/>
    <x v="1"/>
    <d v="2013-12-31T00:00:00"/>
    <n v="24176000000"/>
    <n v="1241000000"/>
    <n v="11682000000"/>
    <s v=" $-   "/>
    <n v="4124000000"/>
    <x v="6"/>
    <s v="Consumer Finance"/>
  </r>
  <r>
    <x v="83"/>
    <x v="2"/>
    <d v="2014-12-31T00:00:00"/>
    <n v="23869000000"/>
    <n v="1088000000"/>
    <n v="11648000000"/>
    <s v=" $-   "/>
    <n v="4073000000"/>
    <x v="6"/>
    <s v="Consumer Finance"/>
  </r>
  <r>
    <x v="83"/>
    <x v="3"/>
    <d v="2015-12-31T00:00:00"/>
    <n v="25038000000"/>
    <n v="1091000000"/>
    <n v="12566000000"/>
    <s v=" $-   "/>
    <n v="4966000000"/>
    <x v="6"/>
    <s v="Consumer Finance"/>
  </r>
  <r>
    <x v="84"/>
    <x v="0"/>
    <d v="2012-12-31T00:00:00"/>
    <n v="1204546000"/>
    <n v="290054000"/>
    <n v="170113000"/>
    <s v=" $-   "/>
    <n v="451405000"/>
    <x v="9"/>
    <s v="Oil &amp; Gas Exploration &amp; Production"/>
  </r>
  <r>
    <x v="84"/>
    <x v="1"/>
    <d v="2013-12-31T00:00:00"/>
    <n v="1746278000"/>
    <n v="400281000"/>
    <n v="147651000"/>
    <s v=" $-   "/>
    <n v="651052000"/>
    <x v="9"/>
    <s v="Oil &amp; Gas Exploration &amp; Production"/>
  </r>
  <r>
    <x v="84"/>
    <x v="2"/>
    <d v="2014-12-31T00:00:00"/>
    <n v="2173011000"/>
    <n v="524880000"/>
    <n v="129602000"/>
    <s v=" $-   "/>
    <n v="632760000"/>
    <x v="9"/>
    <s v="Oil &amp; Gas Exploration &amp; Production"/>
  </r>
  <r>
    <x v="84"/>
    <x v="3"/>
    <d v="2015-12-31T00:00:00"/>
    <n v="1357150000"/>
    <n v="580994000"/>
    <n v="112253000"/>
    <s v=" $-   "/>
    <n v="622211000"/>
    <x v="9"/>
    <s v="Oil &amp; Gas Exploration &amp; Production"/>
  </r>
  <r>
    <x v="85"/>
    <x v="0"/>
    <d v="2013-09-30T00:00:00"/>
    <n v="4474000000"/>
    <n v="3103000000"/>
    <n v="495000000"/>
    <s v=" $-   "/>
    <s v=" $-   "/>
    <x v="0"/>
    <s v="Industrial Conglomerates"/>
  </r>
  <r>
    <x v="85"/>
    <x v="1"/>
    <d v="2014-09-30T00:00:00"/>
    <n v="4979000000"/>
    <n v="3469000000"/>
    <n v="594000000"/>
    <s v=" $-   "/>
    <s v=" $-   "/>
    <x v="0"/>
    <s v="Industrial Conglomerates"/>
  </r>
  <r>
    <x v="85"/>
    <x v="2"/>
    <d v="2015-09-30T00:00:00"/>
    <n v="5244000000"/>
    <n v="3630000000"/>
    <n v="606000000"/>
    <s v=" $-   "/>
    <s v=" $-   "/>
    <x v="0"/>
    <s v="Industrial Conglomerates"/>
  </r>
  <r>
    <x v="85"/>
    <x v="3"/>
    <d v="2016-09-30T00:00:00"/>
    <n v="5259000000"/>
    <n v="3642000000"/>
    <n v="638000000"/>
    <s v=" $-   "/>
    <s v=" $-   "/>
    <x v="0"/>
    <s v="Industrial Conglomerates"/>
  </r>
  <r>
    <x v="86"/>
    <x v="0"/>
    <d v="2013-10-31T00:00:00"/>
    <n v="1587725000"/>
    <n v="560917000"/>
    <n v="610735000"/>
    <n v="58827000"/>
    <n v="30239000"/>
    <x v="3"/>
    <s v="Health Care Supplies"/>
  </r>
  <r>
    <x v="86"/>
    <x v="1"/>
    <d v="2014-10-31T00:00:00"/>
    <n v="1717776000"/>
    <n v="626206000"/>
    <n v="683115000"/>
    <n v="66259000"/>
    <n v="35710000"/>
    <x v="3"/>
    <s v="Health Care Supplies"/>
  </r>
  <r>
    <x v="86"/>
    <x v="2"/>
    <d v="2015-10-31T00:00:00"/>
    <n v="1797060000"/>
    <n v="726798000"/>
    <n v="712543000"/>
    <n v="69589000"/>
    <n v="51459000"/>
    <x v="3"/>
    <s v="Health Care Supplies"/>
  </r>
  <r>
    <x v="86"/>
    <x v="3"/>
    <d v="2016-10-31T00:00:00"/>
    <n v="1966814000"/>
    <n v="793735000"/>
    <n v="722798000"/>
    <n v="65411000"/>
    <n v="60790000"/>
    <x v="3"/>
    <s v="Health Care Supplies"/>
  </r>
  <r>
    <x v="87"/>
    <x v="0"/>
    <d v="2013-09-01T00:00:00"/>
    <n v="105156000000"/>
    <n v="91948000000"/>
    <n v="10104000000"/>
    <s v=" $-   "/>
    <s v=" $-   "/>
    <x v="4"/>
    <s v="Hypermarkets &amp; Super Centers"/>
  </r>
  <r>
    <x v="87"/>
    <x v="1"/>
    <d v="2014-08-31T00:00:00"/>
    <n v="112640000000"/>
    <n v="98458000000"/>
    <n v="10899000000"/>
    <s v=" $-   "/>
    <s v=" $-   "/>
    <x v="4"/>
    <s v="Hypermarkets &amp; Super Centers"/>
  </r>
  <r>
    <x v="87"/>
    <x v="2"/>
    <d v="2015-08-30T00:00:00"/>
    <n v="116199000000"/>
    <n v="101065000000"/>
    <n v="11445000000"/>
    <s v=" $-   "/>
    <s v=" $-   "/>
    <x v="4"/>
    <s v="Hypermarkets &amp; Super Centers"/>
  </r>
  <r>
    <x v="87"/>
    <x v="3"/>
    <d v="2016-08-28T00:00:00"/>
    <n v="118719000000"/>
    <n v="102901000000"/>
    <n v="12068000000"/>
    <s v=" $-   "/>
    <s v=" $-   "/>
    <x v="4"/>
    <s v="Hypermarkets &amp; Super Centers"/>
  </r>
  <r>
    <x v="88"/>
    <x v="0"/>
    <d v="2003-06-30T00:00:00"/>
    <n v="1577000"/>
    <n v="258000"/>
    <n v="2410000"/>
    <n v="65000"/>
    <s v=" $-   "/>
    <x v="4"/>
    <s v="Personal Products"/>
  </r>
  <r>
    <x v="88"/>
    <x v="1"/>
    <d v="2004-06-30T00:00:00"/>
    <n v="1514000"/>
    <n v="142000"/>
    <n v="3940000"/>
    <n v="30000"/>
    <n v="163000"/>
    <x v="4"/>
    <s v="Personal Products"/>
  </r>
  <r>
    <x v="88"/>
    <x v="2"/>
    <d v="2006-02-28T00:00:00"/>
    <n v="79562000"/>
    <n v="75508000"/>
    <n v="15359000"/>
    <s v=" $-   "/>
    <s v=" $-   "/>
    <x v="4"/>
    <s v="Personal Products"/>
  </r>
  <r>
    <x v="88"/>
    <x v="3"/>
    <d v="2007-02-28T00:00:00"/>
    <n v="99642000"/>
    <n v="84477000"/>
    <n v="25853000"/>
    <s v=" $-   "/>
    <s v=" $-   "/>
    <x v="4"/>
    <s v="Personal Products"/>
  </r>
  <r>
    <x v="89"/>
    <x v="0"/>
    <d v="2013-07-28T00:00:00"/>
    <n v="8052000000"/>
    <n v="5140000000"/>
    <n v="1653000000"/>
    <n v="128000000"/>
    <s v=" $-   "/>
    <x v="4"/>
    <s v="Packaged Foods &amp; Meats"/>
  </r>
  <r>
    <x v="89"/>
    <x v="1"/>
    <d v="2014-08-03T00:00:00"/>
    <n v="8268000000"/>
    <n v="5297000000"/>
    <n v="1527000000"/>
    <n v="122000000"/>
    <s v=" $-   "/>
    <x v="4"/>
    <s v="Packaged Foods &amp; Meats"/>
  </r>
  <r>
    <x v="89"/>
    <x v="2"/>
    <d v="2015-08-02T00:00:00"/>
    <n v="8082000000"/>
    <n v="5300000000"/>
    <n v="1509000000"/>
    <n v="117000000"/>
    <s v=" $-   "/>
    <x v="4"/>
    <s v="Packaged Foods &amp; Meats"/>
  </r>
  <r>
    <x v="89"/>
    <x v="3"/>
    <d v="2016-07-31T00:00:00"/>
    <n v="7961000000"/>
    <n v="5181000000"/>
    <n v="1665000000"/>
    <n v="124000000"/>
    <s v=" $-   "/>
    <x v="4"/>
    <s v="Packaged Foods &amp; Meats"/>
  </r>
  <r>
    <x v="90"/>
    <x v="0"/>
    <d v="2013-01-31T00:00:00"/>
    <n v="3050195000"/>
    <n v="683579000"/>
    <n v="2047847000"/>
    <n v="429479000"/>
    <s v=" $-   "/>
    <x v="2"/>
    <s v="Internet Software &amp; Services"/>
  </r>
  <r>
    <x v="90"/>
    <x v="1"/>
    <d v="2014-01-31T00:00:00"/>
    <n v="4071003000"/>
    <n v="968428000"/>
    <n v="2764851000"/>
    <n v="623798000"/>
    <s v=" $-   "/>
    <x v="2"/>
    <s v="Internet Software &amp; Services"/>
  </r>
  <r>
    <x v="90"/>
    <x v="2"/>
    <d v="2015-01-31T00:00:00"/>
    <n v="5373586000"/>
    <n v="1289270000"/>
    <n v="3437032000"/>
    <n v="792917000"/>
    <s v=" $-   "/>
    <x v="2"/>
    <s v="Internet Software &amp; Services"/>
  </r>
  <r>
    <x v="90"/>
    <x v="3"/>
    <d v="2016-01-31T00:00:00"/>
    <n v="6667216000"/>
    <n v="1654548000"/>
    <n v="3951445000"/>
    <n v="946300000"/>
    <s v=" $-   "/>
    <x v="2"/>
    <s v="Internet Software &amp; Services"/>
  </r>
  <r>
    <x v="91"/>
    <x v="0"/>
    <d v="2013-07-27T00:00:00"/>
    <n v="48607000000"/>
    <n v="19167000000"/>
    <n v="11802000000"/>
    <n v="5942000000"/>
    <n v="395000000"/>
    <x v="2"/>
    <s v="Networking Equipment"/>
  </r>
  <r>
    <x v="91"/>
    <x v="1"/>
    <d v="2014-07-26T00:00:00"/>
    <n v="47142000000"/>
    <n v="19373000000"/>
    <n v="11437000000"/>
    <n v="6294000000"/>
    <n v="275000000"/>
    <x v="2"/>
    <s v="Networking Equipment"/>
  </r>
  <r>
    <x v="91"/>
    <x v="2"/>
    <d v="2015-07-25T00:00:00"/>
    <n v="49161000000"/>
    <n v="19480000000"/>
    <n v="11861000000"/>
    <n v="6207000000"/>
    <n v="359000000"/>
    <x v="2"/>
    <s v="Networking Equipment"/>
  </r>
  <r>
    <x v="91"/>
    <x v="3"/>
    <d v="2016-07-30T00:00:00"/>
    <n v="49247000000"/>
    <n v="18287000000"/>
    <n v="11433000000"/>
    <n v="6296000000"/>
    <n v="303000000"/>
    <x v="2"/>
    <s v="Networking Equipment"/>
  </r>
  <r>
    <x v="92"/>
    <x v="0"/>
    <d v="2015-04-03T00:00:00"/>
    <n v="4069746000"/>
    <n v="3282301000"/>
    <n v="194207000"/>
    <s v=" $-   "/>
    <n v="137058000"/>
    <x v="2"/>
    <s v="IT Consulting &amp; Other Services"/>
  </r>
  <r>
    <x v="92"/>
    <x v="1"/>
    <d v="2016-04-01T00:00:00"/>
    <n v="4250447000"/>
    <n v="3575631000"/>
    <n v="187244000"/>
    <s v=" $-   "/>
    <n v="182242000"/>
    <x v="2"/>
    <s v="IT Consulting &amp; Other Services"/>
  </r>
  <r>
    <x v="93"/>
    <x v="0"/>
    <d v="2013-12-31T00:00:00"/>
    <n v="12026000000"/>
    <n v="3931000000"/>
    <n v="3518000000"/>
    <s v=" $-   "/>
    <n v="1104000000"/>
    <x v="0"/>
    <s v="Railroads"/>
  </r>
  <r>
    <x v="93"/>
    <x v="1"/>
    <d v="2014-12-26T00:00:00"/>
    <n v="12669000000"/>
    <n v="4100000000"/>
    <n v="3805000000"/>
    <s v=" $-   "/>
    <n v="1151000000"/>
    <x v="0"/>
    <s v="Railroads"/>
  </r>
  <r>
    <x v="93"/>
    <x v="2"/>
    <d v="2015-12-25T00:00:00"/>
    <n v="11811000000"/>
    <n v="3293000000"/>
    <n v="3726000000"/>
    <s v=" $-   "/>
    <n v="1208000000"/>
    <x v="0"/>
    <s v="Railroads"/>
  </r>
  <r>
    <x v="93"/>
    <x v="3"/>
    <d v="2016-12-30T00:00:00"/>
    <n v="11069000000"/>
    <n v="2782000000"/>
    <n v="3597000000"/>
    <s v=" $-   "/>
    <n v="1301000000"/>
    <x v="0"/>
    <s v="Railroads"/>
  </r>
  <r>
    <x v="94"/>
    <x v="0"/>
    <d v="2013-05-31T00:00:00"/>
    <n v="4245964000"/>
    <n v="2492655000"/>
    <n v="1187331000"/>
    <s v=" $-   "/>
    <s v=" $-   "/>
    <x v="0"/>
    <s v="Diversified Support Services"/>
  </r>
  <r>
    <x v="94"/>
    <x v="1"/>
    <d v="2014-05-31T00:00:00"/>
    <n v="4193844000"/>
    <n v="2444085000"/>
    <n v="1147039000"/>
    <s v=" $-   "/>
    <s v=" $-   "/>
    <x v="0"/>
    <s v="Diversified Support Services"/>
  </r>
  <r>
    <x v="94"/>
    <x v="2"/>
    <d v="2015-05-31T00:00:00"/>
    <n v="4476886000"/>
    <n v="2555549000"/>
    <n v="1224930000"/>
    <s v=" $-   "/>
    <s v=" $-   "/>
    <x v="0"/>
    <s v="Diversified Support Services"/>
  </r>
  <r>
    <x v="94"/>
    <x v="3"/>
    <d v="2016-05-31T00:00:00"/>
    <n v="4905458000"/>
    <n v="2775588000"/>
    <n v="1348122000"/>
    <s v=" $-   "/>
    <s v=" $-   "/>
    <x v="0"/>
    <s v="Diversified Support Services"/>
  </r>
  <r>
    <x v="95"/>
    <x v="0"/>
    <d v="2012-12-31T00:00:00"/>
    <n v="18376000000"/>
    <n v="7639000000"/>
    <n v="3244000000"/>
    <s v=" $-   "/>
    <n v="4780000000"/>
    <x v="10"/>
    <s v="Integrated Telecommunications Services"/>
  </r>
  <r>
    <x v="95"/>
    <x v="1"/>
    <d v="2013-12-31T00:00:00"/>
    <n v="18095000000"/>
    <n v="7507000000"/>
    <n v="3502000000"/>
    <s v=" $-   "/>
    <n v="4541000000"/>
    <x v="10"/>
    <s v="Integrated Telecommunications Services"/>
  </r>
  <r>
    <x v="95"/>
    <x v="2"/>
    <d v="2014-12-31T00:00:00"/>
    <n v="18031000000"/>
    <n v="7846000000"/>
    <n v="3347000000"/>
    <s v=" $-   "/>
    <n v="4428000000"/>
    <x v="10"/>
    <s v="Integrated Telecommunications Services"/>
  </r>
  <r>
    <x v="95"/>
    <x v="3"/>
    <d v="2015-12-31T00:00:00"/>
    <n v="17900000000"/>
    <n v="7778000000"/>
    <n v="3328000000"/>
    <s v=" $-   "/>
    <n v="4189000000"/>
    <x v="10"/>
    <s v="Integrated Telecommunications Services"/>
  </r>
  <r>
    <x v="96"/>
    <x v="0"/>
    <d v="2012-12-31T00:00:00"/>
    <n v="7346472000"/>
    <n v="4278241000"/>
    <n v="1557646000"/>
    <s v=" $-   "/>
    <n v="149089000"/>
    <x v="2"/>
    <s v="IT Consulting &amp; Other Services"/>
  </r>
  <r>
    <x v="96"/>
    <x v="1"/>
    <d v="2013-12-31T00:00:00"/>
    <n v="8843200000"/>
    <n v="5265500000"/>
    <n v="1727600000"/>
    <s v=" $-   "/>
    <n v="172200000"/>
    <x v="2"/>
    <s v="IT Consulting &amp; Other Services"/>
  </r>
  <r>
    <x v="96"/>
    <x v="2"/>
    <d v="2014-12-31T00:00:00"/>
    <n v="10262700000"/>
    <n v="6141100000"/>
    <n v="2037000000"/>
    <s v=" $-   "/>
    <n v="199700000"/>
    <x v="2"/>
    <s v="IT Consulting &amp; Other Services"/>
  </r>
  <r>
    <x v="96"/>
    <x v="3"/>
    <d v="2015-12-31T00:00:00"/>
    <n v="12416000000"/>
    <n v="7440200000"/>
    <n v="2508600000"/>
    <s v=" $-   "/>
    <n v="325200000"/>
    <x v="2"/>
    <s v="IT Consulting &amp; Other Services"/>
  </r>
  <r>
    <x v="97"/>
    <x v="0"/>
    <d v="2013-12-31T00:00:00"/>
    <n v="2918434000"/>
    <n v="502795000"/>
    <n v="1476916000"/>
    <n v="516338000"/>
    <n v="41668000"/>
    <x v="2"/>
    <s v="Internet Software &amp; Services"/>
  </r>
  <r>
    <x v="97"/>
    <x v="1"/>
    <d v="2014-12-31T00:00:00"/>
    <n v="3142856000"/>
    <n v="620219000"/>
    <n v="1600187000"/>
    <n v="553817000"/>
    <n v="39577000"/>
    <x v="2"/>
    <s v="Internet Software &amp; Services"/>
  </r>
  <r>
    <x v="97"/>
    <x v="2"/>
    <d v="2015-12-31T00:00:00"/>
    <n v="3275594000"/>
    <n v="614364000"/>
    <n v="1538027000"/>
    <n v="563975000"/>
    <n v="41595000"/>
    <x v="2"/>
    <s v="Internet Software &amp; Services"/>
  </r>
  <r>
    <x v="97"/>
    <x v="3"/>
    <d v="2016-12-31T00:00:00"/>
    <n v="3418265000"/>
    <n v="559541000"/>
    <n v="1620006000"/>
    <n v="489265000"/>
    <n v="29173000"/>
    <x v="2"/>
    <s v="Internet Software &amp; Services"/>
  </r>
  <r>
    <x v="98"/>
    <x v="0"/>
    <d v="2013-12-31T00:00:00"/>
    <n v="126761000000"/>
    <n v="102978000000"/>
    <s v=" $-   "/>
    <s v=" $-   "/>
    <s v=" $-   "/>
    <x v="4"/>
    <s v="Drug Retail"/>
  </r>
  <r>
    <x v="98"/>
    <x v="1"/>
    <d v="2014-12-31T00:00:00"/>
    <n v="139367000000"/>
    <n v="114000000000"/>
    <s v=" $-   "/>
    <s v=" $-   "/>
    <s v=" $-   "/>
    <x v="4"/>
    <s v="Drug Retail"/>
  </r>
  <r>
    <x v="98"/>
    <x v="2"/>
    <d v="2015-12-31T00:00:00"/>
    <n v="153290000000"/>
    <n v="126762000000"/>
    <s v=" $-   "/>
    <s v=" $-   "/>
    <s v=" $-   "/>
    <x v="4"/>
    <s v="Drug Retail"/>
  </r>
  <r>
    <x v="98"/>
    <x v="3"/>
    <d v="2016-12-31T00:00:00"/>
    <n v="177526000000"/>
    <n v="148669000000"/>
    <s v=" $-   "/>
    <s v=" $-   "/>
    <s v=" $-   "/>
    <x v="4"/>
    <s v="Drug Retail"/>
  </r>
  <r>
    <x v="99"/>
    <x v="0"/>
    <d v="2012-12-31T00:00:00"/>
    <n v="230590000000"/>
    <n v="163336000000"/>
    <n v="17100000000"/>
    <s v=" $-   "/>
    <n v="13413000000"/>
    <x v="9"/>
    <s v="Integrated Oil &amp; Gas"/>
  </r>
  <r>
    <x v="99"/>
    <x v="1"/>
    <d v="2013-12-31T00:00:00"/>
    <n v="220156000000"/>
    <n v="159323000000"/>
    <n v="17573000000"/>
    <s v=" $-   "/>
    <n v="14186000000"/>
    <x v="9"/>
    <s v="Integrated Oil &amp; Gas"/>
  </r>
  <r>
    <x v="99"/>
    <x v="2"/>
    <d v="2014-12-31T00:00:00"/>
    <n v="200494000000"/>
    <n v="144956000000"/>
    <n v="17034000000"/>
    <s v=" $-   "/>
    <n v="16793000000"/>
    <x v="9"/>
    <s v="Integrated Oil &amp; Gas"/>
  </r>
  <r>
    <x v="99"/>
    <x v="3"/>
    <d v="2015-12-31T00:00:00"/>
    <n v="129925000000"/>
    <n v="92785000000"/>
    <n v="16473000000"/>
    <s v=" $-   "/>
    <n v="21037000000"/>
    <x v="9"/>
    <s v="Integrated Oil &amp; Gas"/>
  </r>
  <r>
    <x v="100"/>
    <x v="0"/>
    <d v="2012-12-31T00:00:00"/>
    <n v="1819814000"/>
    <n v="343743000"/>
    <n v="133796000"/>
    <s v=" $-   "/>
    <n v="579315000"/>
    <x v="9"/>
    <s v="Oil &amp; Gas Exploration &amp; Production"/>
  </r>
  <r>
    <x v="100"/>
    <x v="1"/>
    <d v="2013-12-31T00:00:00"/>
    <n v="2319919000"/>
    <n v="455436000"/>
    <n v="169815000"/>
    <s v=" $-   "/>
    <n v="778655000"/>
    <x v="9"/>
    <s v="Oil &amp; Gas Exploration &amp; Production"/>
  </r>
  <r>
    <x v="100"/>
    <x v="2"/>
    <d v="2014-12-31T00:00:00"/>
    <n v="2660147000"/>
    <n v="538374000"/>
    <n v="204161000"/>
    <s v=" $-   "/>
    <n v="986812000"/>
    <x v="9"/>
    <s v="Oil &amp; Gas Exploration &amp; Production"/>
  </r>
  <r>
    <x v="100"/>
    <x v="3"/>
    <d v="2015-12-31T00:00:00"/>
    <n v="1803573000"/>
    <n v="541359000"/>
    <n v="230734000"/>
    <s v=" $-   "/>
    <n v="1230853000"/>
    <x v="9"/>
    <s v="Oil &amp; Gas Exploration &amp; Production"/>
  </r>
  <r>
    <x v="101"/>
    <x v="0"/>
    <d v="2012-12-31T00:00:00"/>
    <n v="12835000000"/>
    <n v="8300000000"/>
    <n v="550000000"/>
    <s v=" $-   "/>
    <n v="1127000000"/>
    <x v="5"/>
    <s v="Electric Utilities"/>
  </r>
  <r>
    <x v="101"/>
    <x v="1"/>
    <d v="2013-12-31T00:00:00"/>
    <n v="13120000000"/>
    <n v="8033000000"/>
    <n v="563000000"/>
    <s v=" $-   "/>
    <n v="1208000000"/>
    <x v="5"/>
    <s v="Electric Utilities"/>
  </r>
  <r>
    <x v="101"/>
    <x v="2"/>
    <d v="2014-12-31T00:00:00"/>
    <n v="12436000000"/>
    <n v="7881000000"/>
    <n v="542000000"/>
    <s v=" $-   "/>
    <n v="1292000000"/>
    <x v="5"/>
    <s v="Electric Utilities"/>
  </r>
  <r>
    <x v="101"/>
    <x v="3"/>
    <d v="2015-12-31T00:00:00"/>
    <n v="11683000000"/>
    <n v="6201000000"/>
    <n v="551000000"/>
    <s v=" $-   "/>
    <n v="1395000000"/>
    <x v="5"/>
    <s v="Electric Utilities"/>
  </r>
  <r>
    <x v="102"/>
    <x v="0"/>
    <d v="2013-12-31T00:00:00"/>
    <n v="37773000000"/>
    <n v="20964000000"/>
    <n v="11349000000"/>
    <s v=" $-   "/>
    <n v="1658000000"/>
    <x v="0"/>
    <s v="Airlines"/>
  </r>
  <r>
    <x v="102"/>
    <x v="1"/>
    <d v="2014-12-31T00:00:00"/>
    <n v="40362000000"/>
    <n v="22967000000"/>
    <n v="12702000000"/>
    <s v=" $-   "/>
    <n v="1771000000"/>
    <x v="0"/>
    <s v="Airlines"/>
  </r>
  <r>
    <x v="102"/>
    <x v="2"/>
    <d v="2015-12-31T00:00:00"/>
    <n v="40704000000"/>
    <n v="17096000000"/>
    <n v="13936000000"/>
    <s v=" $-   "/>
    <n v="1835000000"/>
    <x v="0"/>
    <s v="Airlines"/>
  </r>
  <r>
    <x v="102"/>
    <x v="3"/>
    <d v="2016-12-31T00:00:00"/>
    <n v="39639000000"/>
    <n v="15940000000"/>
    <n v="14845000000"/>
    <s v=" $-   "/>
    <n v="1902000000"/>
    <x v="0"/>
    <s v="Airlines"/>
  </r>
  <r>
    <x v="103"/>
    <x v="0"/>
    <d v="2013-12-31T00:00:00"/>
    <n v="28998000000"/>
    <n v="17642000000"/>
    <n v="6564000000"/>
    <n v="2037000000"/>
    <s v=" $-   "/>
    <x v="8"/>
    <s v="Diversified Chemicals"/>
  </r>
  <r>
    <x v="103"/>
    <x v="1"/>
    <d v="2014-12-31T00:00:00"/>
    <n v="28406000000"/>
    <n v="17023000000"/>
    <n v="5536000000"/>
    <n v="1958000000"/>
    <s v=" $-   "/>
    <x v="8"/>
    <s v="Diversified Chemicals"/>
  </r>
  <r>
    <x v="103"/>
    <x v="2"/>
    <d v="2015-12-31T00:00:00"/>
    <n v="25130000000"/>
    <n v="15112000000"/>
    <n v="5074000000"/>
    <n v="1898000000"/>
    <s v=" $-   "/>
    <x v="8"/>
    <s v="Diversified Chemicals"/>
  </r>
  <r>
    <x v="103"/>
    <x v="3"/>
    <d v="2016-12-31T00:00:00"/>
    <n v="24594000000"/>
    <n v="14469000000"/>
    <n v="5005000000"/>
    <n v="1641000000"/>
    <s v=" $-   "/>
    <x v="8"/>
    <s v="Diversified Chemicals"/>
  </r>
  <r>
    <x v="104"/>
    <x v="0"/>
    <d v="2013-10-31T00:00:00"/>
    <n v="37795400000"/>
    <n v="25667300000"/>
    <n v="4426100000"/>
    <n v="1477300000"/>
    <s v=" $-   "/>
    <x v="0"/>
    <s v="Construction &amp; Farm Machinery &amp; Heavy Trucks"/>
  </r>
  <r>
    <x v="104"/>
    <x v="1"/>
    <d v="2014-10-31T00:00:00"/>
    <n v="36066900000"/>
    <n v="24775800000"/>
    <n v="4377700000"/>
    <n v="1452000000"/>
    <s v=" $-   "/>
    <x v="0"/>
    <s v="Construction &amp; Farm Machinery &amp; Heavy Trucks"/>
  </r>
  <r>
    <x v="104"/>
    <x v="2"/>
    <d v="2015-10-31T00:00:00"/>
    <n v="28862800000"/>
    <n v="20143200000"/>
    <n v="3834400000"/>
    <n v="1425100000"/>
    <s v=" $-   "/>
    <x v="0"/>
    <s v="Construction &amp; Farm Machinery &amp; Heavy Trucks"/>
  </r>
  <r>
    <x v="104"/>
    <x v="3"/>
    <d v="2016-10-31T00:00:00"/>
    <n v="26644000000"/>
    <n v="18248900000"/>
    <n v="4018300000"/>
    <n v="1389100000"/>
    <s v=" $-   "/>
    <x v="0"/>
    <s v="Construction &amp; Farm Machinery &amp; Heavy Trucks"/>
  </r>
  <r>
    <x v="105"/>
    <x v="0"/>
    <d v="2012-11-30T00:00:00"/>
    <n v="8984000000"/>
    <n v="845000000"/>
    <n v="3052000000"/>
    <s v=" $-   "/>
    <n v="848000000"/>
    <x v="6"/>
    <s v="Consumer Finance"/>
  </r>
  <r>
    <x v="105"/>
    <x v="1"/>
    <d v="2013-12-31T00:00:00"/>
    <n v="9370000000"/>
    <n v="698000000"/>
    <n v="3194000000"/>
    <s v=" $-   "/>
    <n v="1086000000"/>
    <x v="6"/>
    <s v="Consumer Finance"/>
  </r>
  <r>
    <x v="105"/>
    <x v="2"/>
    <d v="2014-12-31T00:00:00"/>
    <n v="9611000000"/>
    <n v="614000000"/>
    <n v="3340000000"/>
    <s v=" $-   "/>
    <n v="1443000000"/>
    <x v="6"/>
    <s v="Consumer Finance"/>
  </r>
  <r>
    <x v="105"/>
    <x v="3"/>
    <d v="2015-12-31T00:00:00"/>
    <n v="10002000000"/>
    <n v="623000000"/>
    <n v="3615000000"/>
    <s v=" $-   "/>
    <n v="1512000000"/>
    <x v="6"/>
    <s v="Consumer Finance"/>
  </r>
  <r>
    <x v="106"/>
    <x v="0"/>
    <d v="2013-02-01T00:00:00"/>
    <n v="16022128000"/>
    <n v="10936727000"/>
    <n v="3430125000"/>
    <s v=" $-   "/>
    <s v=" $-   "/>
    <x v="1"/>
    <s v="General Merchandise Stores"/>
  </r>
  <r>
    <x v="106"/>
    <x v="1"/>
    <d v="2014-01-31T00:00:00"/>
    <n v="17504167000"/>
    <n v="12068425000"/>
    <n v="3699557000"/>
    <s v=" $-   "/>
    <s v=" $-   "/>
    <x v="1"/>
    <s v="General Merchandise Stores"/>
  </r>
  <r>
    <x v="106"/>
    <x v="2"/>
    <d v="2015-01-30T00:00:00"/>
    <n v="18909588000"/>
    <n v="13107081000"/>
    <n v="4033414000"/>
    <s v=" $-   "/>
    <s v=" $-   "/>
    <x v="1"/>
    <s v="General Merchandise Stores"/>
  </r>
  <r>
    <x v="106"/>
    <x v="3"/>
    <d v="2016-01-29T00:00:00"/>
    <n v="20368562000"/>
    <n v="14062471000"/>
    <n v="4365797000"/>
    <s v=" $-   "/>
    <s v=" $-   "/>
    <x v="1"/>
    <s v="General Merchandise Stores"/>
  </r>
  <r>
    <x v="107"/>
    <x v="0"/>
    <d v="2012-12-31T00:00:00"/>
    <n v="7383000000"/>
    <n v="4365000000"/>
    <n v="1742000000"/>
    <s v=" $-   "/>
    <n v="75000000"/>
    <x v="3"/>
    <s v="Health Care Facilities"/>
  </r>
  <r>
    <x v="107"/>
    <x v="1"/>
    <d v="2013-12-31T00:00:00"/>
    <n v="7146000000"/>
    <n v="4326000000"/>
    <n v="1740000000"/>
    <s v=" $-   "/>
    <n v="79000000"/>
    <x v="3"/>
    <s v="Health Care Facilities"/>
  </r>
  <r>
    <x v="107"/>
    <x v="2"/>
    <d v="2014-12-31T00:00:00"/>
    <n v="7435000000"/>
    <n v="4637000000"/>
    <n v="1721000000"/>
    <s v=" $-   "/>
    <n v="94000000"/>
    <x v="3"/>
    <s v="Health Care Facilities"/>
  </r>
  <r>
    <x v="107"/>
    <x v="3"/>
    <d v="2015-12-31T00:00:00"/>
    <n v="7493000000"/>
    <n v="4657000000"/>
    <n v="1356000000"/>
    <s v=" $-   "/>
    <n v="81000000"/>
    <x v="3"/>
    <s v="Health Care Facilities"/>
  </r>
  <r>
    <x v="108"/>
    <x v="0"/>
    <d v="2013-09-30T00:00:00"/>
    <n v="6259300000"/>
    <n v="4853500000"/>
    <n v="649900000"/>
    <s v=" $-   "/>
    <s v=" $-   "/>
    <x v="1"/>
    <s v="Homebuilding"/>
  </r>
  <r>
    <x v="108"/>
    <x v="1"/>
    <d v="2014-09-30T00:00:00"/>
    <n v="8024900000"/>
    <n v="6268600000"/>
    <n v="826900000"/>
    <s v=" $-   "/>
    <s v=" $-   "/>
    <x v="1"/>
    <s v="Homebuilding"/>
  </r>
  <r>
    <x v="108"/>
    <x v="2"/>
    <d v="2015-09-30T00:00:00"/>
    <n v="10824000000"/>
    <n v="8535700000"/>
    <n v="1003000000"/>
    <s v=" $-   "/>
    <s v=" $-   "/>
    <x v="1"/>
    <s v="Homebuilding"/>
  </r>
  <r>
    <x v="108"/>
    <x v="3"/>
    <d v="2016-09-30T00:00:00"/>
    <n v="12157400000"/>
    <n v="9502600000"/>
    <n v="1100300000"/>
    <s v=" $-   "/>
    <s v=" $-   "/>
    <x v="1"/>
    <s v="Homebuilding"/>
  </r>
  <r>
    <x v="109"/>
    <x v="0"/>
    <d v="2012-12-31T00:00:00"/>
    <n v="18260400000"/>
    <n v="8846100000"/>
    <n v="5181200000"/>
    <n v="1137900000"/>
    <s v=" $-   "/>
    <x v="0"/>
    <s v="Industrial Conglomerates"/>
  </r>
  <r>
    <x v="109"/>
    <x v="1"/>
    <d v="2013-12-31T00:00:00"/>
    <n v="18283100000"/>
    <n v="8941100000"/>
    <n v="5117100000"/>
    <n v="1104400000"/>
    <s v=" $-   "/>
    <x v="0"/>
    <s v="Industrial Conglomerates"/>
  </r>
  <r>
    <x v="109"/>
    <x v="2"/>
    <d v="2014-12-31T00:00:00"/>
    <n v="19154000000"/>
    <n v="9261400000"/>
    <n v="5389000000"/>
    <n v="1157000000"/>
    <s v=" $-   "/>
    <x v="0"/>
    <s v="Industrial Conglomerates"/>
  </r>
  <r>
    <x v="109"/>
    <x v="3"/>
    <d v="2015-12-31T00:00:00"/>
    <n v="20563100000"/>
    <n v="9800600000"/>
    <n v="6054300000"/>
    <n v="1239100000"/>
    <s v=" $-   "/>
    <x v="0"/>
    <s v="Industrial Conglomerates"/>
  </r>
  <r>
    <x v="110"/>
    <x v="0"/>
    <d v="2013-09-28T00:00:00"/>
    <n v="45041000000"/>
    <n v="25034000000"/>
    <n v="8365000000"/>
    <s v=" $-   "/>
    <n v="2192000000"/>
    <x v="1"/>
    <s v="Broadcasting &amp; Cable TV"/>
  </r>
  <r>
    <x v="110"/>
    <x v="1"/>
    <d v="2014-09-27T00:00:00"/>
    <n v="48813000000"/>
    <n v="26420000000"/>
    <n v="8565000000"/>
    <s v=" $-   "/>
    <n v="2288000000"/>
    <x v="1"/>
    <s v="Broadcasting &amp; Cable TV"/>
  </r>
  <r>
    <x v="110"/>
    <x v="2"/>
    <d v="2015-10-03T00:00:00"/>
    <n v="52465000000"/>
    <n v="28364000000"/>
    <n v="8523000000"/>
    <s v=" $-   "/>
    <n v="2354000000"/>
    <x v="1"/>
    <s v="Broadcasting &amp; Cable TV"/>
  </r>
  <r>
    <x v="110"/>
    <x v="3"/>
    <d v="2016-10-01T00:00:00"/>
    <n v="55632000000"/>
    <n v="29993000000"/>
    <n v="8754000000"/>
    <s v=" $-   "/>
    <n v="2527000000"/>
    <x v="1"/>
    <s v="Broadcasting &amp; Cable TV"/>
  </r>
  <r>
    <x v="111"/>
    <x v="0"/>
    <d v="2013-12-31T00:00:00"/>
    <n v="5535000000"/>
    <n v="1689000000"/>
    <n v="1598000000"/>
    <s v=" $-   "/>
    <n v="276000000"/>
    <x v="1"/>
    <s v="Cable &amp; Satellite"/>
  </r>
  <r>
    <x v="111"/>
    <x v="1"/>
    <d v="2014-12-31T00:00:00"/>
    <n v="6265000000"/>
    <n v="2124000000"/>
    <n v="1692000000"/>
    <s v=" $-   "/>
    <n v="329000000"/>
    <x v="1"/>
    <s v="Cable &amp; Satellite"/>
  </r>
  <r>
    <x v="111"/>
    <x v="2"/>
    <d v="2015-12-31T00:00:00"/>
    <n v="6394000000"/>
    <n v="2343000000"/>
    <n v="1669000000"/>
    <s v=" $-   "/>
    <n v="330000000"/>
    <x v="1"/>
    <s v="Cable &amp; Satellite"/>
  </r>
  <r>
    <x v="111"/>
    <x v="3"/>
    <d v="2016-12-31T00:00:00"/>
    <n v="6497000000"/>
    <n v="2432000000"/>
    <n v="1690000000"/>
    <s v=" $-   "/>
    <n v="322000000"/>
    <x v="1"/>
    <s v="Cable &amp; Satellite"/>
  </r>
  <r>
    <x v="112"/>
    <x v="0"/>
    <d v="2013-12-31T00:00:00"/>
    <n v="5535000000"/>
    <n v="1689000000"/>
    <n v="1598000000"/>
    <s v=" $-   "/>
    <n v="276000000"/>
    <x v="1"/>
    <s v="Cable &amp; Satellite"/>
  </r>
  <r>
    <x v="112"/>
    <x v="1"/>
    <d v="2014-12-31T00:00:00"/>
    <n v="6265000000"/>
    <n v="2124000000"/>
    <n v="1692000000"/>
    <s v=" $-   "/>
    <n v="329000000"/>
    <x v="1"/>
    <s v="Cable &amp; Satellite"/>
  </r>
  <r>
    <x v="112"/>
    <x v="2"/>
    <d v="2015-12-31T00:00:00"/>
    <n v="6394000000"/>
    <n v="2343000000"/>
    <n v="1669000000"/>
    <s v=" $-   "/>
    <n v="330000000"/>
    <x v="1"/>
    <s v="Cable &amp; Satellite"/>
  </r>
  <r>
    <x v="112"/>
    <x v="3"/>
    <d v="2016-12-31T00:00:00"/>
    <n v="6497000000"/>
    <n v="2432000000"/>
    <n v="1690000000"/>
    <s v=" $-   "/>
    <n v="322000000"/>
    <x v="1"/>
    <s v="Cable &amp; Satellite"/>
  </r>
  <r>
    <x v="113"/>
    <x v="0"/>
    <d v="2013-12-31T00:00:00"/>
    <n v="15051000000"/>
    <n v="12274000000"/>
    <n v="916000000"/>
    <s v=" $-   "/>
    <n v="97000000"/>
    <x v="1"/>
    <s v="Auto Parts &amp; Equipment"/>
  </r>
  <r>
    <x v="113"/>
    <x v="1"/>
    <d v="2014-12-31T00:00:00"/>
    <n v="15499000000"/>
    <n v="12471000000"/>
    <n v="1036000000"/>
    <s v=" $-   "/>
    <n v="94000000"/>
    <x v="1"/>
    <s v="Auto Parts &amp; Equipment"/>
  </r>
  <r>
    <x v="113"/>
    <x v="2"/>
    <d v="2015-12-31T00:00:00"/>
    <n v="15165000000"/>
    <n v="12155000000"/>
    <n v="1017000000"/>
    <s v=" $-   "/>
    <n v="93000000"/>
    <x v="1"/>
    <s v="Auto Parts &amp; Equipment"/>
  </r>
  <r>
    <x v="113"/>
    <x v="3"/>
    <d v="2016-12-31T00:00:00"/>
    <n v="16661000000"/>
    <n v="13107000000"/>
    <n v="1145000000"/>
    <s v=" $-   "/>
    <n v="134000000"/>
    <x v="1"/>
    <s v="Auto Parts &amp; Equipment"/>
  </r>
  <r>
    <x v="114"/>
    <x v="0"/>
    <d v="2012-12-31T00:00:00"/>
    <n v="1279067000"/>
    <n v="461898000"/>
    <n v="68538000"/>
    <s v=" $-   "/>
    <n v="382553000"/>
    <x v="7"/>
    <s v="Specialized REITs"/>
  </r>
  <r>
    <x v="114"/>
    <x v="1"/>
    <d v="2013-12-31T00:00:00"/>
    <n v="1482259000"/>
    <n v="555660000"/>
    <n v="69323000"/>
    <s v=" $-   "/>
    <n v="475464000"/>
    <x v="7"/>
    <s v="Specialized REITs"/>
  </r>
  <r>
    <x v="114"/>
    <x v="2"/>
    <d v="2014-12-31T00:00:00"/>
    <n v="1616438000"/>
    <n v="603321000"/>
    <n v="89468000"/>
    <s v=" $-   "/>
    <n v="538513000"/>
    <x v="7"/>
    <s v="Specialized REITs"/>
  </r>
  <r>
    <x v="114"/>
    <x v="3"/>
    <d v="2015-12-31T00:00:00"/>
    <n v="1763336000"/>
    <n v="651282000"/>
    <n v="139616000"/>
    <s v=" $-   "/>
    <n v="570527000"/>
    <x v="7"/>
    <s v="Specialized REITs"/>
  </r>
  <r>
    <x v="115"/>
    <x v="0"/>
    <d v="2013-02-02T00:00:00"/>
    <n v="7394500000"/>
    <n v="4741800000"/>
    <n v="1732600000"/>
    <s v=" $-   "/>
    <s v=" $-   "/>
    <x v="1"/>
    <s v="General Merchandise Stores"/>
  </r>
  <r>
    <x v="115"/>
    <x v="1"/>
    <d v="2014-02-01T00:00:00"/>
    <n v="7840300000"/>
    <n v="5050500000"/>
    <n v="1819500000"/>
    <s v=" $-   "/>
    <s v=" $-   "/>
    <x v="1"/>
    <s v="General Merchandise Stores"/>
  </r>
  <r>
    <x v="115"/>
    <x v="2"/>
    <d v="2015-01-31T00:00:00"/>
    <n v="8602200000"/>
    <n v="5568200000"/>
    <n v="1993800000"/>
    <s v=" $-   "/>
    <s v=" $-   "/>
    <x v="1"/>
    <s v="General Merchandise Stores"/>
  </r>
  <r>
    <x v="115"/>
    <x v="3"/>
    <d v="2016-01-30T00:00:00"/>
    <n v="15498400000"/>
    <n v="10841700000"/>
    <n v="3607000000"/>
    <s v=" $-   "/>
    <s v=" $-   "/>
    <x v="1"/>
    <s v="General Merchandise Stores"/>
  </r>
  <r>
    <x v="116"/>
    <x v="0"/>
    <d v="2012-12-31T00:00:00"/>
    <n v="1663000000"/>
    <s v=" $-   "/>
    <n v="1123200000"/>
    <s v=" $-   "/>
    <n v="78300000"/>
    <x v="0"/>
    <s v="Research &amp; Consulting Services"/>
  </r>
  <r>
    <x v="116"/>
    <x v="1"/>
    <d v="2013-12-31T00:00:00"/>
    <n v="1558400000"/>
    <s v=" $-   "/>
    <n v="1058000000"/>
    <s v=" $-   "/>
    <n v="60400000"/>
    <x v="0"/>
    <s v="Research &amp; Consulting Services"/>
  </r>
  <r>
    <x v="116"/>
    <x v="2"/>
    <d v="2014-12-31T00:00:00"/>
    <n v="1584500000"/>
    <s v=" $-   "/>
    <n v="1105700000"/>
    <s v=" $-   "/>
    <n v="52500000"/>
    <x v="0"/>
    <s v="Research &amp; Consulting Services"/>
  </r>
  <r>
    <x v="116"/>
    <x v="3"/>
    <d v="2015-12-31T00:00:00"/>
    <n v="1637100000"/>
    <s v=" $-   "/>
    <n v="1209100000"/>
    <s v=" $-   "/>
    <n v="58700000"/>
    <x v="0"/>
    <s v="Research &amp; Consulting Services"/>
  </r>
  <r>
    <x v="117"/>
    <x v="0"/>
    <d v="2013-12-31T00:00:00"/>
    <n v="7155096000"/>
    <n v="4376505000"/>
    <n v="1616921000"/>
    <s v=" $-   "/>
    <s v=" $-   "/>
    <x v="0"/>
    <s v="Industrial Machinery"/>
  </r>
  <r>
    <x v="117"/>
    <x v="1"/>
    <d v="2014-12-31T00:00:00"/>
    <n v="7752728000"/>
    <n v="4778479000"/>
    <n v="1758765000"/>
    <s v=" $-   "/>
    <s v=" $-   "/>
    <x v="0"/>
    <s v="Industrial Machinery"/>
  </r>
  <r>
    <x v="117"/>
    <x v="2"/>
    <d v="2015-12-31T00:00:00"/>
    <n v="6956311000"/>
    <n v="4388167000"/>
    <n v="1647382000"/>
    <s v=" $-   "/>
    <s v=" $-   "/>
    <x v="0"/>
    <s v="Industrial Machinery"/>
  </r>
  <r>
    <x v="117"/>
    <x v="3"/>
    <d v="2016-12-31T00:00:00"/>
    <n v="6794342000"/>
    <n v="4322373000"/>
    <n v="1757523000"/>
    <s v=" $-   "/>
    <s v=" $-   "/>
    <x v="0"/>
    <s v="Industrial Machinery"/>
  </r>
  <r>
    <x v="118"/>
    <x v="0"/>
    <d v="2013-12-31T00:00:00"/>
    <n v="5997000000"/>
    <n v="2499000000"/>
    <n v="2337000000"/>
    <s v=" $-   "/>
    <n v="115000000"/>
    <x v="4"/>
    <s v="Soft Drinks"/>
  </r>
  <r>
    <x v="118"/>
    <x v="1"/>
    <d v="2014-12-31T00:00:00"/>
    <n v="6121000000"/>
    <n v="2491000000"/>
    <n v="2335000000"/>
    <s v=" $-   "/>
    <n v="115000000"/>
    <x v="4"/>
    <s v="Soft Drinks"/>
  </r>
  <r>
    <x v="118"/>
    <x v="2"/>
    <d v="2015-12-31T00:00:00"/>
    <n v="6282000000"/>
    <n v="2559000000"/>
    <n v="2320000000"/>
    <s v=" $-   "/>
    <n v="105000000"/>
    <x v="4"/>
    <s v="Soft Drinks"/>
  </r>
  <r>
    <x v="118"/>
    <x v="3"/>
    <d v="2016-12-31T00:00:00"/>
    <n v="6440000000"/>
    <n v="2582000000"/>
    <n v="2326000000"/>
    <s v=" $-   "/>
    <n v="99000000"/>
    <x v="4"/>
    <s v="Soft Drinks"/>
  </r>
  <r>
    <x v="119"/>
    <x v="0"/>
    <d v="2013-05-26T00:00:00"/>
    <n v="5921000000"/>
    <n v="4616600000"/>
    <n v="625200000"/>
    <s v=" $-   "/>
    <n v="278300000"/>
    <x v="1"/>
    <s v="Restaurants"/>
  </r>
  <r>
    <x v="119"/>
    <x v="1"/>
    <d v="2014-05-25T00:00:00"/>
    <n v="6285600000"/>
    <n v="4990500000"/>
    <n v="665400000"/>
    <s v=" $-   "/>
    <n v="304400000"/>
    <x v="1"/>
    <s v="Restaurants"/>
  </r>
  <r>
    <x v="119"/>
    <x v="2"/>
    <d v="2015-05-31T00:00:00"/>
    <n v="6764000000"/>
    <n v="5341500000"/>
    <n v="673500000"/>
    <s v=" $-   "/>
    <n v="319300000"/>
    <x v="1"/>
    <s v="Restaurants"/>
  </r>
  <r>
    <x v="119"/>
    <x v="3"/>
    <d v="2016-05-29T00:00:00"/>
    <n v="6933500000"/>
    <n v="5392400000"/>
    <n v="622900000"/>
    <s v=" $-   "/>
    <n v="290200000"/>
    <x v="1"/>
    <s v="Restaurants"/>
  </r>
  <r>
    <x v="120"/>
    <x v="0"/>
    <d v="2012-12-31T00:00:00"/>
    <n v="17912000000"/>
    <n v="11235000000"/>
    <n v="965000000"/>
    <s v=" $-   "/>
    <n v="2145000000"/>
    <x v="5"/>
    <s v="Electric Utilities"/>
  </r>
  <r>
    <x v="120"/>
    <x v="1"/>
    <d v="2013-12-31T00:00:00"/>
    <n v="22756000000"/>
    <n v="13545000000"/>
    <n v="1274000000"/>
    <s v=" $-   "/>
    <n v="2668000000"/>
    <x v="5"/>
    <s v="Electric Utilities"/>
  </r>
  <r>
    <x v="120"/>
    <x v="2"/>
    <d v="2014-12-31T00:00:00"/>
    <n v="23925000000"/>
    <n v="14323000000"/>
    <n v="1213000000"/>
    <s v=" $-   "/>
    <n v="3066000000"/>
    <x v="5"/>
    <s v="Electric Utilities"/>
  </r>
  <r>
    <x v="120"/>
    <x v="3"/>
    <d v="2015-12-31T00:00:00"/>
    <n v="23459000000"/>
    <n v="13728000000"/>
    <n v="1135000000"/>
    <s v=" $-   "/>
    <n v="3144000000"/>
    <x v="5"/>
    <s v="Electric Utilities"/>
  </r>
  <r>
    <x v="121"/>
    <x v="0"/>
    <d v="2012-12-31T00:00:00"/>
    <n v="8186280000"/>
    <n v="5583549000"/>
    <n v="889879000"/>
    <s v=" $-   "/>
    <n v="341969000"/>
    <x v="3"/>
    <s v="Health Care Facilities"/>
  </r>
  <r>
    <x v="121"/>
    <x v="1"/>
    <d v="2013-12-31T00:00:00"/>
    <n v="11764050000"/>
    <n v="8198377000"/>
    <n v="1516508000"/>
    <s v=" $-   "/>
    <n v="528737000"/>
    <x v="3"/>
    <s v="Health Care Facilities"/>
  </r>
  <r>
    <x v="121"/>
    <x v="2"/>
    <d v="2014-12-31T00:00:00"/>
    <n v="12795106000"/>
    <n v="9119305000"/>
    <n v="1278506000"/>
    <s v=" $-   "/>
    <n v="590935000"/>
    <x v="3"/>
    <s v="Health Care Facilities"/>
  </r>
  <r>
    <x v="121"/>
    <x v="3"/>
    <d v="2015-12-31T00:00:00"/>
    <n v="13781837000"/>
    <n v="9824834000"/>
    <n v="1947135000"/>
    <s v=" $-   "/>
    <n v="638024000"/>
    <x v="3"/>
    <s v="Health Care Facilities"/>
  </r>
  <r>
    <x v="122"/>
    <x v="0"/>
    <d v="2013-12-31T00:00:00"/>
    <n v="10397000000"/>
    <n v="2268000000"/>
    <n v="2743000000"/>
    <s v=" $-   "/>
    <n v="2780000000"/>
    <x v="9"/>
    <s v="Oil &amp; Gas Exploration &amp; Production"/>
  </r>
  <r>
    <x v="122"/>
    <x v="1"/>
    <d v="2014-12-31T00:00:00"/>
    <n v="20638000000"/>
    <n v="2332000000"/>
    <n v="8290000000"/>
    <s v=" $-   "/>
    <n v="3319000000"/>
    <x v="9"/>
    <s v="Oil &amp; Gas Exploration &amp; Production"/>
  </r>
  <r>
    <x v="122"/>
    <x v="2"/>
    <d v="2015-12-31T00:00:00"/>
    <n v="13145000000"/>
    <n v="2104000000"/>
    <n v="7741000000"/>
    <s v=" $-   "/>
    <n v="3129000000"/>
    <x v="9"/>
    <s v="Oil &amp; Gas Exploration &amp; Production"/>
  </r>
  <r>
    <x v="122"/>
    <x v="3"/>
    <d v="2016-12-31T00:00:00"/>
    <n v="12197000000"/>
    <n v="1582000000"/>
    <n v="6476000000"/>
    <s v=" $-   "/>
    <n v="1792000000"/>
    <x v="9"/>
    <s v="Oil &amp; Gas Exploration &amp; Production"/>
  </r>
  <r>
    <x v="123"/>
    <x v="0"/>
    <d v="2013-03-31T00:00:00"/>
    <n v="3797000000"/>
    <n v="1388000000"/>
    <n v="1078000000"/>
    <n v="1153000000"/>
    <n v="30000000"/>
    <x v="2"/>
    <s v="Home Entertainment Software"/>
  </r>
  <r>
    <x v="123"/>
    <x v="1"/>
    <d v="2014-03-31T00:00:00"/>
    <n v="3575000000"/>
    <n v="1347000000"/>
    <n v="1055000000"/>
    <n v="1125000000"/>
    <n v="16000000"/>
    <x v="2"/>
    <s v="Home Entertainment Software"/>
  </r>
  <r>
    <x v="123"/>
    <x v="2"/>
    <d v="2015-03-31T00:00:00"/>
    <n v="4515000000"/>
    <n v="1429000000"/>
    <n v="1030000000"/>
    <n v="1094000000"/>
    <n v="14000000"/>
    <x v="2"/>
    <s v="Home Entertainment Software"/>
  </r>
  <r>
    <x v="123"/>
    <x v="3"/>
    <d v="2016-03-31T00:00:00"/>
    <n v="4396000000"/>
    <n v="1354000000"/>
    <n v="1028000000"/>
    <n v="1109000000"/>
    <n v="7000000"/>
    <x v="2"/>
    <s v="Home Entertainment Software"/>
  </r>
  <r>
    <x v="124"/>
    <x v="0"/>
    <d v="2013-12-31T00:00:00"/>
    <n v="8257000000"/>
    <n v="1492000000"/>
    <n v="3260000000"/>
    <n v="915000000"/>
    <n v="136000000"/>
    <x v="2"/>
    <s v="Internet Software &amp; Services"/>
  </r>
  <r>
    <x v="124"/>
    <x v="1"/>
    <d v="2014-12-31T00:00:00"/>
    <n v="8790000000"/>
    <n v="1663000000"/>
    <n v="3593000000"/>
    <n v="983000000"/>
    <n v="75000000"/>
    <x v="2"/>
    <s v="Internet Software &amp; Services"/>
  </r>
  <r>
    <x v="124"/>
    <x v="2"/>
    <d v="2015-12-31T00:00:00"/>
    <n v="8592000000"/>
    <n v="1771000000"/>
    <n v="3660000000"/>
    <n v="923000000"/>
    <n v="41000000"/>
    <x v="2"/>
    <s v="Internet Software &amp; Services"/>
  </r>
  <r>
    <x v="124"/>
    <x v="3"/>
    <d v="2016-12-31T00:00:00"/>
    <n v="8979000000"/>
    <n v="2007000000"/>
    <n v="3499000000"/>
    <n v="1114000000"/>
    <n v="34000000"/>
    <x v="2"/>
    <s v="Internet Software &amp; Services"/>
  </r>
  <r>
    <x v="125"/>
    <x v="0"/>
    <d v="2012-12-31T00:00:00"/>
    <n v="11838700000"/>
    <n v="6385400000"/>
    <n v="4018300000"/>
    <s v=" $-   "/>
    <s v=" $-   "/>
    <x v="8"/>
    <s v="Specialty Chemicals"/>
  </r>
  <r>
    <x v="125"/>
    <x v="1"/>
    <d v="2013-12-31T00:00:00"/>
    <n v="13253400000"/>
    <n v="7161200000"/>
    <n v="4360300000"/>
    <s v=" $-   "/>
    <s v=" $-   "/>
    <x v="8"/>
    <s v="Specialty Chemicals"/>
  </r>
  <r>
    <x v="125"/>
    <x v="2"/>
    <d v="2014-12-31T00:00:00"/>
    <n v="14280500000"/>
    <n v="7679100000"/>
    <n v="4577600000"/>
    <s v=" $-   "/>
    <s v=" $-   "/>
    <x v="8"/>
    <s v="Specialty Chemicals"/>
  </r>
  <r>
    <x v="125"/>
    <x v="3"/>
    <d v="2015-12-31T00:00:00"/>
    <n v="13545100000"/>
    <n v="7223500000"/>
    <n v="4345500000"/>
    <s v=" $-   "/>
    <s v=" $-   "/>
    <x v="8"/>
    <s v="Specialty Chemicals"/>
  </r>
  <r>
    <x v="126"/>
    <x v="0"/>
    <d v="2013-12-31T00:00:00"/>
    <n v="12354000000"/>
    <n v="7191000000"/>
    <n v="1895000000"/>
    <s v=" $-   "/>
    <n v="1024000000"/>
    <x v="5"/>
    <s v="Electric Utilities"/>
  </r>
  <r>
    <x v="126"/>
    <x v="1"/>
    <d v="2014-12-31T00:00:00"/>
    <n v="12919000000"/>
    <n v="7807000000"/>
    <n v="1877000000"/>
    <s v=" $-   "/>
    <n v="1071000000"/>
    <x v="5"/>
    <s v="Electric Utilities"/>
  </r>
  <r>
    <x v="126"/>
    <x v="2"/>
    <d v="2015-12-31T00:00:00"/>
    <n v="12554000000"/>
    <n v="7060000000"/>
    <n v="1937000000"/>
    <s v=" $-   "/>
    <n v="1130000000"/>
    <x v="5"/>
    <s v="Electric Utilities"/>
  </r>
  <r>
    <x v="126"/>
    <x v="3"/>
    <d v="2016-12-31T00:00:00"/>
    <n v="12075000000"/>
    <n v="6357000000"/>
    <n v="2031000000"/>
    <s v=" $-   "/>
    <n v="1216000000"/>
    <x v="5"/>
    <s v="Electric Utilities"/>
  </r>
  <r>
    <x v="127"/>
    <x v="0"/>
    <d v="2012-12-31T00:00:00"/>
    <n v="2073000000"/>
    <n v="759500000"/>
    <n v="673500000"/>
    <s v=" $-   "/>
    <n v="160000000"/>
    <x v="0"/>
    <s v="Research &amp; Consulting Services"/>
  </r>
  <r>
    <x v="127"/>
    <x v="1"/>
    <d v="2013-12-31T00:00:00"/>
    <n v="2303900000"/>
    <n v="787300000"/>
    <n v="715800000"/>
    <s v=" $-   "/>
    <n v="189600000"/>
    <x v="0"/>
    <s v="Research &amp; Consulting Services"/>
  </r>
  <r>
    <x v="127"/>
    <x v="2"/>
    <d v="2014-12-31T00:00:00"/>
    <n v="2436400000"/>
    <n v="844700000"/>
    <n v="751700000"/>
    <s v=" $-   "/>
    <n v="201800000"/>
    <x v="0"/>
    <s v="Research &amp; Consulting Services"/>
  </r>
  <r>
    <x v="127"/>
    <x v="3"/>
    <d v="2015-12-31T00:00:00"/>
    <n v="2663600000"/>
    <n v="887400000"/>
    <n v="884300000"/>
    <s v=" $-   "/>
    <n v="198000000"/>
    <x v="0"/>
    <s v="Research &amp; Consulting Services"/>
  </r>
  <r>
    <x v="128"/>
    <x v="0"/>
    <d v="2012-12-31T00:00:00"/>
    <n v="11862000000"/>
    <n v="7747000000"/>
    <n v="296000000"/>
    <s v=" $-   "/>
    <n v="1562000000"/>
    <x v="5"/>
    <s v="Electric Utilities"/>
  </r>
  <r>
    <x v="128"/>
    <x v="1"/>
    <d v="2013-12-31T00:00:00"/>
    <n v="12581000000"/>
    <n v="8364000000"/>
    <n v="309000000"/>
    <s v=" $-   "/>
    <n v="1622000000"/>
    <x v="5"/>
    <s v="Electric Utilities"/>
  </r>
  <r>
    <x v="128"/>
    <x v="2"/>
    <d v="2014-12-31T00:00:00"/>
    <n v="13413000000"/>
    <n v="8742000000"/>
    <n v="322000000"/>
    <s v=" $-   "/>
    <n v="1720000000"/>
    <x v="5"/>
    <s v="Electric Utilities"/>
  </r>
  <r>
    <x v="128"/>
    <x v="3"/>
    <d v="2015-12-31T00:00:00"/>
    <n v="11524000000"/>
    <n v="7256000000"/>
    <n v="336000000"/>
    <s v=" $-   "/>
    <n v="1919000000"/>
    <x v="5"/>
    <s v="Electric Utilities"/>
  </r>
  <r>
    <x v="129"/>
    <x v="0"/>
    <d v="2013-06-30T00:00:00"/>
    <n v="10181700000"/>
    <n v="2025900000"/>
    <n v="6597000000"/>
    <s v=" $-   "/>
    <s v=" $-   "/>
    <x v="4"/>
    <s v="Personal Products"/>
  </r>
  <r>
    <x v="129"/>
    <x v="1"/>
    <d v="2014-06-30T00:00:00"/>
    <n v="10968800000"/>
    <n v="2158200000"/>
    <n v="6985900000"/>
    <s v=" $-   "/>
    <s v=" $-   "/>
    <x v="4"/>
    <s v="Personal Products"/>
  </r>
  <r>
    <x v="129"/>
    <x v="2"/>
    <d v="2015-06-30T00:00:00"/>
    <n v="10780400000"/>
    <n v="2100600000"/>
    <n v="7073500000"/>
    <s v=" $-   "/>
    <s v=" $-   "/>
    <x v="4"/>
    <s v="Personal Products"/>
  </r>
  <r>
    <x v="129"/>
    <x v="3"/>
    <d v="2016-06-30T00:00:00"/>
    <n v="11262300000"/>
    <n v="2181100000"/>
    <n v="7337800000"/>
    <s v=" $-   "/>
    <s v=" $-   "/>
    <x v="4"/>
    <s v="Personal Products"/>
  </r>
  <r>
    <x v="130"/>
    <x v="0"/>
    <d v="2012-12-31T00:00:00"/>
    <n v="8102000000"/>
    <n v="6340000000"/>
    <n v="644000000"/>
    <n v="198000000"/>
    <s v=" $-   "/>
    <x v="8"/>
    <s v="Diversified Chemicals"/>
  </r>
  <r>
    <x v="130"/>
    <x v="1"/>
    <d v="2013-12-31T00:00:00"/>
    <n v="9350000000"/>
    <n v="6574000000"/>
    <n v="645000000"/>
    <n v="193000000"/>
    <s v=" $-   "/>
    <x v="8"/>
    <s v="Diversified Chemicals"/>
  </r>
  <r>
    <x v="130"/>
    <x v="2"/>
    <d v="2014-12-31T00:00:00"/>
    <n v="9527000000"/>
    <n v="7306000000"/>
    <n v="755000000"/>
    <n v="227000000"/>
    <s v=" $-   "/>
    <x v="8"/>
    <s v="Diversified Chemicals"/>
  </r>
  <r>
    <x v="130"/>
    <x v="3"/>
    <d v="2015-12-31T00:00:00"/>
    <n v="9648000000"/>
    <n v="7068000000"/>
    <n v="762000000"/>
    <n v="251000000"/>
    <s v=" $-   "/>
    <x v="8"/>
    <s v="Diversified Chemicals"/>
  </r>
  <r>
    <x v="131"/>
    <x v="0"/>
    <d v="2013-09-30T00:00:00"/>
    <n v="24669000000"/>
    <n v="14717000000"/>
    <n v="6010000000"/>
    <s v=" $-   "/>
    <s v=" $-   "/>
    <x v="0"/>
    <s v="Industrial Conglomerates"/>
  </r>
  <r>
    <x v="131"/>
    <x v="1"/>
    <d v="2014-09-30T00:00:00"/>
    <n v="17733000000"/>
    <n v="9971000000"/>
    <n v="4375000000"/>
    <s v=" $-   "/>
    <s v=" $-   "/>
    <x v="0"/>
    <s v="Industrial Conglomerates"/>
  </r>
  <r>
    <x v="131"/>
    <x v="2"/>
    <d v="2015-09-30T00:00:00"/>
    <n v="16249000000"/>
    <n v="9241000000"/>
    <n v="4065000000"/>
    <s v=" $-   "/>
    <s v=" $-   "/>
    <x v="0"/>
    <s v="Industrial Conglomerates"/>
  </r>
  <r>
    <x v="131"/>
    <x v="3"/>
    <d v="2016-09-30T00:00:00"/>
    <n v="14522000000"/>
    <n v="8260000000"/>
    <n v="3758000000"/>
    <s v=" $-   "/>
    <s v=" $-   "/>
    <x v="0"/>
    <s v="Industrial Conglomerates"/>
  </r>
  <r>
    <x v="132"/>
    <x v="0"/>
    <d v="2012-12-31T00:00:00"/>
    <n v="11682636000"/>
    <n v="1699428000"/>
    <n v="3862434000"/>
    <s v=" $-   "/>
    <n v="3169703000"/>
    <x v="9"/>
    <s v="Oil &amp; Gas Exploration &amp; Production"/>
  </r>
  <r>
    <x v="132"/>
    <x v="1"/>
    <d v="2013-12-31T00:00:00"/>
    <n v="14487118000"/>
    <n v="2066893000"/>
    <n v="4621096000"/>
    <s v=" $-   "/>
    <n v="3600976000"/>
    <x v="9"/>
    <s v="Oil &amp; Gas Exploration &amp; Production"/>
  </r>
  <r>
    <x v="132"/>
    <x v="2"/>
    <d v="2014-12-31T00:00:00"/>
    <n v="18035340000"/>
    <n v="2534389000"/>
    <n v="5285634000"/>
    <s v=" $-   "/>
    <n v="3997041000"/>
    <x v="9"/>
    <s v="Oil &amp; Gas Exploration &amp; Production"/>
  </r>
  <r>
    <x v="132"/>
    <x v="3"/>
    <d v="2015-12-31T00:00:00"/>
    <n v="8757428000"/>
    <n v="2177757000"/>
    <n v="3174320000"/>
    <s v=" $-   "/>
    <n v="3313644000"/>
    <x v="9"/>
    <s v="Oil &amp; Gas Exploration &amp; Production"/>
  </r>
  <r>
    <x v="133"/>
    <x v="0"/>
    <d v="2012-12-31T00:00:00"/>
    <n v="1887376000"/>
    <n v="944617000"/>
    <n v="531180000"/>
    <s v=" $-   "/>
    <s v=" $-   "/>
    <x v="7"/>
    <s v="REITs"/>
  </r>
  <r>
    <x v="133"/>
    <x v="1"/>
    <d v="2013-12-31T00:00:00"/>
    <n v="2152766000"/>
    <n v="1064403000"/>
    <n v="621413000"/>
    <s v=" $-   "/>
    <s v=" $-   "/>
    <x v="7"/>
    <s v="REITs"/>
  </r>
  <r>
    <x v="133"/>
    <x v="2"/>
    <d v="2014-12-31T00:00:00"/>
    <n v="2443776000"/>
    <n v="1197885000"/>
    <n v="734119000"/>
    <s v=" $-   "/>
    <s v=" $-   "/>
    <x v="7"/>
    <s v="REITs"/>
  </r>
  <r>
    <x v="133"/>
    <x v="3"/>
    <d v="2015-12-31T00:00:00"/>
    <n v="2725867000"/>
    <n v="1291506000"/>
    <n v="825296000"/>
    <s v=" $-   "/>
    <s v=" $-   "/>
    <x v="7"/>
    <s v="REITs"/>
  </r>
  <r>
    <x v="134"/>
    <x v="0"/>
    <d v="2012-12-31T00:00:00"/>
    <n v="1747502000"/>
    <n v="625507000"/>
    <n v="47233000"/>
    <s v=" $-   "/>
    <n v="560669000"/>
    <x v="7"/>
    <s v="REITs"/>
  </r>
  <r>
    <x v="134"/>
    <x v="1"/>
    <d v="2013-12-31T00:00:00"/>
    <n v="2387702000"/>
    <n v="834228000"/>
    <n v="62179000"/>
    <s v=" $-   "/>
    <n v="978973000"/>
    <x v="7"/>
    <s v="REITs"/>
  </r>
  <r>
    <x v="134"/>
    <x v="2"/>
    <d v="2014-12-31T00:00:00"/>
    <n v="2614748000"/>
    <n v="883564000"/>
    <n v="50948000"/>
    <s v=" $-   "/>
    <n v="758861000"/>
    <x v="7"/>
    <s v="REITs"/>
  </r>
  <r>
    <x v="134"/>
    <x v="3"/>
    <d v="2015-12-31T00:00:00"/>
    <n v="2744965000"/>
    <n v="905168000"/>
    <n v="65082000"/>
    <s v=" $-   "/>
    <n v="765895000"/>
    <x v="7"/>
    <s v="REITs"/>
  </r>
  <r>
    <x v="135"/>
    <x v="0"/>
    <d v="2013-12-31T00:00:00"/>
    <n v="1859177000"/>
    <n v="354561000"/>
    <n v="200849000"/>
    <s v=" $-   "/>
    <n v="653132000"/>
    <x v="9"/>
    <s v="Oil &amp; Gas Exploration &amp; Production"/>
  </r>
  <r>
    <x v="135"/>
    <x v="1"/>
    <d v="2014-12-31T00:00:00"/>
    <n v="2388768000"/>
    <n v="443974000"/>
    <n v="238134000"/>
    <s v=" $-   "/>
    <n v="679298000"/>
    <x v="9"/>
    <s v="Oil &amp; Gas Exploration &amp; Production"/>
  </r>
  <r>
    <x v="135"/>
    <x v="2"/>
    <d v="2015-12-31T00:00:00"/>
    <n v="1954000000"/>
    <n v="523043000"/>
    <n v="249925000"/>
    <s v=" $-   "/>
    <n v="819216000"/>
    <x v="9"/>
    <s v="Oil &amp; Gas Exploration &amp; Production"/>
  </r>
  <r>
    <x v="135"/>
    <x v="3"/>
    <d v="2016-12-31T00:00:00"/>
    <n v="1857339000"/>
    <n v="613909000"/>
    <n v="272747000"/>
    <s v=" $-   "/>
    <n v="927920000"/>
    <x v="9"/>
    <s v="Oil &amp; Gas Exploration &amp; Production"/>
  </r>
  <r>
    <x v="136"/>
    <x v="0"/>
    <d v="2012-12-31T00:00:00"/>
    <n v="6273787000"/>
    <n v="3667434000"/>
    <n v="747356000"/>
    <s v=" $-   "/>
    <n v="740791000"/>
    <x v="5"/>
    <s v="MultiUtilities"/>
  </r>
  <r>
    <x v="136"/>
    <x v="1"/>
    <d v="2013-12-31T00:00:00"/>
    <n v="7301204000"/>
    <n v="3997940000"/>
    <n v="914149000"/>
    <s v=" $-   "/>
    <n v="859680000"/>
    <x v="5"/>
    <s v="MultiUtilities"/>
  </r>
  <r>
    <x v="136"/>
    <x v="2"/>
    <d v="2014-12-31T00:00:00"/>
    <n v="7741856000"/>
    <n v="4449139000"/>
    <n v="1034507000"/>
    <s v=" $-   "/>
    <n v="625361000"/>
    <x v="5"/>
    <s v="MultiUtilities"/>
  </r>
  <r>
    <x v="136"/>
    <x v="3"/>
    <d v="2015-12-31T00:00:00"/>
    <n v="7954827000"/>
    <n v="4416194000"/>
    <n v="1086274000"/>
    <s v=" $-   "/>
    <n v="688195000"/>
    <x v="5"/>
    <s v="MultiUtilities"/>
  </r>
  <r>
    <x v="137"/>
    <x v="0"/>
    <d v="2012-12-31T00:00:00"/>
    <n v="535153000"/>
    <n v="172167000"/>
    <n v="24573000"/>
    <s v=" $-   "/>
    <n v="169173000"/>
    <x v="7"/>
    <s v="Residential REITs"/>
  </r>
  <r>
    <x v="137"/>
    <x v="1"/>
    <d v="2013-12-31T00:00:00"/>
    <n v="610590000"/>
    <n v="197336000"/>
    <n v="26684000"/>
    <s v=" $-   "/>
    <n v="192420000"/>
    <x v="7"/>
    <s v="Residential REITs"/>
  </r>
  <r>
    <x v="137"/>
    <x v="2"/>
    <d v="2014-12-31T00:00:00"/>
    <n v="970938000"/>
    <n v="312546000"/>
    <n v="40878000"/>
    <s v=" $-   "/>
    <n v="360592000"/>
    <x v="7"/>
    <s v="Residential REITs"/>
  </r>
  <r>
    <x v="137"/>
    <x v="3"/>
    <d v="2015-12-31T00:00:00"/>
    <n v="1194407000"/>
    <n v="363508000"/>
    <n v="40090000"/>
    <s v=" $-   "/>
    <n v="453423000"/>
    <x v="7"/>
    <s v="Residential REITs"/>
  </r>
  <r>
    <x v="138"/>
    <x v="0"/>
    <d v="2012-12-31T00:00:00"/>
    <n v="1365000000"/>
    <s v=" $-   "/>
    <n v="921000000"/>
    <s v=" $-   "/>
    <n v="471000000"/>
    <x v="6"/>
    <s v="Investment Banking &amp; Brokerage"/>
  </r>
  <r>
    <x v="138"/>
    <x v="1"/>
    <d v="2013-12-31T00:00:00"/>
    <n v="1466000000"/>
    <s v=" $-   "/>
    <n v="888000000"/>
    <s v=" $-   "/>
    <n v="256000000"/>
    <x v="6"/>
    <s v="Investment Banking &amp; Brokerage"/>
  </r>
  <r>
    <x v="138"/>
    <x v="2"/>
    <d v="2014-12-31T00:00:00"/>
    <n v="1665000000"/>
    <s v=" $-   "/>
    <n v="958000000"/>
    <s v=" $-   "/>
    <n v="136000000"/>
    <x v="6"/>
    <s v="Investment Banking &amp; Brokerage"/>
  </r>
  <r>
    <x v="138"/>
    <x v="3"/>
    <d v="2015-12-31T00:00:00"/>
    <n v="1403000000"/>
    <s v=" $-   "/>
    <n v="1048000000"/>
    <s v=" $-   "/>
    <n v="61000000"/>
    <x v="6"/>
    <s v="Investment Banking &amp; Brokerage"/>
  </r>
  <r>
    <x v="139"/>
    <x v="0"/>
    <d v="2012-12-31T00:00:00"/>
    <n v="16311000000"/>
    <n v="11448000000"/>
    <n v="2894000000"/>
    <n v="439000000"/>
    <s v=" $-   "/>
    <x v="0"/>
    <s v="Industrial Conglomerates"/>
  </r>
  <r>
    <x v="139"/>
    <x v="1"/>
    <d v="2013-12-31T00:00:00"/>
    <n v="22046000000"/>
    <n v="15369000000"/>
    <n v="3886000000"/>
    <n v="644000000"/>
    <s v=" $-   "/>
    <x v="0"/>
    <s v="Industrial Conglomerates"/>
  </r>
  <r>
    <x v="139"/>
    <x v="2"/>
    <d v="2014-12-31T00:00:00"/>
    <n v="22552000000"/>
    <n v="15646000000"/>
    <n v="3810000000"/>
    <n v="647000000"/>
    <s v=" $-   "/>
    <x v="0"/>
    <s v="Industrial Conglomerates"/>
  </r>
  <r>
    <x v="139"/>
    <x v="3"/>
    <d v="2015-12-31T00:00:00"/>
    <n v="20855000000"/>
    <n v="14292000000"/>
    <n v="3596000000"/>
    <n v="625000000"/>
    <s v=" $-   "/>
    <x v="0"/>
    <s v="Industrial Conglomerates"/>
  </r>
  <r>
    <x v="140"/>
    <x v="0"/>
    <d v="2012-12-31T00:00:00"/>
    <n v="10302079000"/>
    <n v="6583627000"/>
    <n v="917162000"/>
    <s v=" $-   "/>
    <n v="1144585000"/>
    <x v="5"/>
    <s v="Electric Utilities"/>
  </r>
  <r>
    <x v="140"/>
    <x v="1"/>
    <d v="2013-12-31T00:00:00"/>
    <n v="11390947000"/>
    <n v="7588885000"/>
    <n v="888051000"/>
    <s v=" $-   "/>
    <n v="1261044000"/>
    <x v="5"/>
    <s v="Electric Utilities"/>
  </r>
  <r>
    <x v="140"/>
    <x v="2"/>
    <d v="2014-12-31T00:00:00"/>
    <n v="12494921000"/>
    <n v="8126187000"/>
    <n v="863455000"/>
    <s v=" $-   "/>
    <n v="1318638000"/>
    <x v="5"/>
    <s v="Electric Utilities"/>
  </r>
  <r>
    <x v="140"/>
    <x v="3"/>
    <d v="2015-12-31T00:00:00"/>
    <n v="11513251000"/>
    <n v="7449273000"/>
    <n v="1074998000"/>
    <s v=" $-   "/>
    <n v="1337276000"/>
    <x v="5"/>
    <s v="Electric Utilities"/>
  </r>
  <r>
    <x v="141"/>
    <x v="0"/>
    <d v="2012-12-31T00:00:00"/>
    <n v="1899600000"/>
    <n v="491000000"/>
    <n v="697400000"/>
    <n v="291300000"/>
    <s v=" $-   "/>
    <x v="3"/>
    <s v="Health Care Equipment"/>
  </r>
  <r>
    <x v="141"/>
    <x v="1"/>
    <d v="2013-12-31T00:00:00"/>
    <n v="2045500000"/>
    <n v="516600000"/>
    <n v="749700000"/>
    <n v="323000000"/>
    <s v=" $-   "/>
    <x v="3"/>
    <s v="Health Care Equipment"/>
  </r>
  <r>
    <x v="141"/>
    <x v="2"/>
    <d v="2014-12-31T00:00:00"/>
    <n v="2322900000"/>
    <n v="625600000"/>
    <n v="928700000"/>
    <n v="346500000"/>
    <s v=" $-   "/>
    <x v="3"/>
    <s v="Health Care Equipment"/>
  </r>
  <r>
    <x v="141"/>
    <x v="3"/>
    <d v="2015-12-31T00:00:00"/>
    <n v="2493700000"/>
    <n v="617200000"/>
    <n v="850700000"/>
    <n v="383100000"/>
    <s v=" $-   "/>
    <x v="3"/>
    <s v="Health Care Equipment"/>
  </r>
  <r>
    <x v="142"/>
    <x v="0"/>
    <d v="2013-12-31T00:00:00"/>
    <n v="24888000000"/>
    <n v="17994000000"/>
    <n v="1095000000"/>
    <s v=" $-   "/>
    <n v="2153000000"/>
    <x v="5"/>
    <s v="MultiUtilities"/>
  </r>
  <r>
    <x v="142"/>
    <x v="1"/>
    <d v="2014-12-31T00:00:00"/>
    <n v="27429000000"/>
    <n v="21571000000"/>
    <n v="1154000000"/>
    <s v=" $-   "/>
    <n v="2314000000"/>
    <x v="5"/>
    <s v="MultiUtilities"/>
  </r>
  <r>
    <x v="142"/>
    <x v="2"/>
    <d v="2015-12-31T00:00:00"/>
    <n v="29447000000"/>
    <n v="21406000000"/>
    <n v="1200000000"/>
    <s v=" $-   "/>
    <n v="2450000000"/>
    <x v="5"/>
    <s v="MultiUtilities"/>
  </r>
  <r>
    <x v="142"/>
    <x v="3"/>
    <d v="2016-12-31T00:00:00"/>
    <n v="31360000000"/>
    <n v="22688000000"/>
    <n v="1576000000"/>
    <s v=" $-   "/>
    <n v="3936000000"/>
    <x v="5"/>
    <s v="MultiUtilities"/>
  </r>
  <r>
    <x v="143"/>
    <x v="0"/>
    <d v="2012-12-31T00:00:00"/>
    <n v="5992215000"/>
    <n v="4156845000"/>
    <n v="1264632000"/>
    <s v=" $-   "/>
    <n v="39940000"/>
    <x v="0"/>
    <s v="Air Freight &amp; Logistics"/>
  </r>
  <r>
    <x v="143"/>
    <x v="1"/>
    <d v="2013-12-31T00:00:00"/>
    <n v="6080257000"/>
    <n v="4197404000"/>
    <n v="1282709000"/>
    <s v=" $-   "/>
    <n v="48071000"/>
    <x v="0"/>
    <s v="Air Freight &amp; Logistics"/>
  </r>
  <r>
    <x v="143"/>
    <x v="2"/>
    <d v="2014-12-31T00:00:00"/>
    <n v="6564721000"/>
    <n v="4583294000"/>
    <n v="1337487000"/>
    <s v=" $-   "/>
    <n v="49292000"/>
    <x v="0"/>
    <s v="Air Freight &amp; Logistics"/>
  </r>
  <r>
    <x v="143"/>
    <x v="3"/>
    <d v="2015-12-31T00:00:00"/>
    <n v="6616632000"/>
    <n v="4428855000"/>
    <n v="1420281000"/>
    <s v=" $-   "/>
    <n v="46012000"/>
    <x v="0"/>
    <s v="Air Freight &amp; Logistics"/>
  </r>
  <r>
    <x v="144"/>
    <x v="0"/>
    <d v="2013-12-31T00:00:00"/>
    <n v="4771259000"/>
    <n v="1038034000"/>
    <n v="3151043000"/>
    <s v=" $-   "/>
    <n v="71731000"/>
    <x v="1"/>
    <s v="Internet &amp; Direct Marketing Retail"/>
  </r>
  <r>
    <x v="144"/>
    <x v="1"/>
    <d v="2014-12-31T00:00:00"/>
    <n v="5763485000"/>
    <n v="1179081000"/>
    <n v="3919856000"/>
    <s v=" $-   "/>
    <n v="76773000"/>
    <x v="1"/>
    <s v="Internet &amp; Direct Marketing Retail"/>
  </r>
  <r>
    <x v="144"/>
    <x v="2"/>
    <d v="2015-12-31T00:00:00"/>
    <n v="6672317000"/>
    <n v="1309559000"/>
    <n v="4785243000"/>
    <s v=" $-   "/>
    <n v="156458000"/>
    <x v="1"/>
    <s v="Internet &amp; Direct Marketing Retail"/>
  </r>
  <r>
    <x v="144"/>
    <x v="3"/>
    <d v="2016-12-31T00:00:00"/>
    <n v="8773564000"/>
    <n v="1596698000"/>
    <n v="6280728000"/>
    <s v=" $-   "/>
    <n v="317141000"/>
    <x v="1"/>
    <s v="Internet &amp; Direct Marketing Retail"/>
  </r>
  <r>
    <x v="145"/>
    <x v="0"/>
    <d v="2012-12-31T00:00:00"/>
    <n v="409396000"/>
    <n v="114028000"/>
    <n v="58323000"/>
    <s v=" $-   "/>
    <n v="74453000"/>
    <x v="7"/>
    <s v="Specialized REITs"/>
  </r>
  <r>
    <x v="145"/>
    <x v="1"/>
    <d v="2013-12-31T00:00:00"/>
    <n v="520613000"/>
    <n v="140012000"/>
    <n v="63268000"/>
    <s v=" $-   "/>
    <n v="95232000"/>
    <x v="7"/>
    <s v="Specialized REITs"/>
  </r>
  <r>
    <x v="145"/>
    <x v="2"/>
    <d v="2014-12-31T00:00:00"/>
    <n v="647155000"/>
    <n v="172416000"/>
    <n v="71369000"/>
    <s v=" $-   "/>
    <n v="115076000"/>
    <x v="7"/>
    <s v="Specialized REITs"/>
  </r>
  <r>
    <x v="145"/>
    <x v="3"/>
    <d v="2015-12-31T00:00:00"/>
    <n v="782270000"/>
    <n v="203965000"/>
    <n v="80791000"/>
    <s v=" $-   "/>
    <n v="133457000"/>
    <x v="7"/>
    <s v="Specialized REITs"/>
  </r>
  <r>
    <x v="146"/>
    <x v="0"/>
    <d v="2013-12-31T00:00:00"/>
    <n v="146917000000"/>
    <n v="123050000000"/>
    <n v="10850000000"/>
    <s v=" $-   "/>
    <s v=" $-   "/>
    <x v="1"/>
    <s v="Automobile Manufacturers"/>
  </r>
  <r>
    <x v="146"/>
    <x v="1"/>
    <d v="2014-12-31T00:00:00"/>
    <n v="144077000000"/>
    <n v="131903000000"/>
    <n v="11842000000"/>
    <s v=" $-   "/>
    <s v=" $-   "/>
    <x v="1"/>
    <s v="Automobile Manufacturers"/>
  </r>
  <r>
    <x v="146"/>
    <x v="2"/>
    <d v="2015-12-31T00:00:00"/>
    <n v="149558000000"/>
    <n v="131409000000"/>
    <n v="10502000000"/>
    <s v=" $-   "/>
    <s v=" $-   "/>
    <x v="1"/>
    <s v="Automobile Manufacturers"/>
  </r>
  <r>
    <x v="146"/>
    <x v="3"/>
    <d v="2016-12-31T00:00:00"/>
    <n v="151800000000"/>
    <n v="135488000000"/>
    <n v="12196000000"/>
    <s v=" $-   "/>
    <s v=" $-   "/>
    <x v="1"/>
    <s v="Automobile Manufacturers"/>
  </r>
  <r>
    <x v="147"/>
    <x v="0"/>
    <d v="2013-12-31T00:00:00"/>
    <n v="3326106000"/>
    <n v="1606661000"/>
    <n v="1007431000"/>
    <s v=" $-   "/>
    <s v=" $-   "/>
    <x v="0"/>
    <s v="Building Products"/>
  </r>
  <r>
    <x v="147"/>
    <x v="1"/>
    <d v="2014-12-31T00:00:00"/>
    <n v="3733507000"/>
    <n v="1836105000"/>
    <n v="1110776000"/>
    <s v=" $-   "/>
    <s v=" $-   "/>
    <x v="0"/>
    <s v="Building Products"/>
  </r>
  <r>
    <x v="147"/>
    <x v="2"/>
    <d v="2015-12-31T00:00:00"/>
    <n v="3869187000"/>
    <n v="1920253000"/>
    <n v="1121590000"/>
    <s v=" $-   "/>
    <s v=" $-   "/>
    <x v="0"/>
    <s v="Building Products"/>
  </r>
  <r>
    <x v="147"/>
    <x v="3"/>
    <d v="2016-12-31T00:00:00"/>
    <n v="3962036000"/>
    <n v="1997259000"/>
    <n v="1169470000"/>
    <s v=" $-   "/>
    <s v=" $-   "/>
    <x v="0"/>
    <s v="Building Products"/>
  </r>
  <r>
    <x v="148"/>
    <x v="0"/>
    <d v="2013-12-31T00:00:00"/>
    <n v="7872000000"/>
    <n v="1875000000"/>
    <n v="1778000000"/>
    <n v="1415000000"/>
    <s v=" $-   "/>
    <x v="2"/>
    <s v="Internet Software &amp; Services"/>
  </r>
  <r>
    <x v="148"/>
    <x v="1"/>
    <d v="2014-12-31T00:00:00"/>
    <n v="12466000000"/>
    <n v="2153000000"/>
    <n v="2653000000"/>
    <n v="2666000000"/>
    <s v=" $-   "/>
    <x v="2"/>
    <s v="Internet Software &amp; Services"/>
  </r>
  <r>
    <x v="148"/>
    <x v="2"/>
    <d v="2015-12-31T00:00:00"/>
    <n v="17928000000"/>
    <n v="2867000000"/>
    <n v="4020000000"/>
    <n v="4816000000"/>
    <s v=" $-   "/>
    <x v="2"/>
    <s v="Internet Software &amp; Services"/>
  </r>
  <r>
    <x v="148"/>
    <x v="3"/>
    <d v="2016-12-31T00:00:00"/>
    <n v="27638000000"/>
    <n v="3789000000"/>
    <n v="5503000000"/>
    <n v="5919000000"/>
    <s v=" $-   "/>
    <x v="2"/>
    <s v="Internet Software &amp; Services"/>
  </r>
  <r>
    <x v="149"/>
    <x v="0"/>
    <d v="2012-12-31T00:00:00"/>
    <n v="3134800000"/>
    <n v="2093200000"/>
    <n v="873100000"/>
    <s v=" $-   "/>
    <n v="7400000"/>
    <x v="0"/>
    <s v="Building Products"/>
  </r>
  <r>
    <x v="149"/>
    <x v="1"/>
    <d v="2013-12-31T00:00:00"/>
    <n v="3703600000"/>
    <n v="2408500000"/>
    <n v="938700000"/>
    <s v=" $-   "/>
    <n v="9400000"/>
    <x v="0"/>
    <s v="Building Products"/>
  </r>
  <r>
    <x v="149"/>
    <x v="2"/>
    <d v="2014-12-31T00:00:00"/>
    <n v="4013600000"/>
    <n v="2646700000"/>
    <n v="943300000"/>
    <s v=" $-   "/>
    <n v="13100000"/>
    <x v="0"/>
    <s v="Building Products"/>
  </r>
  <r>
    <x v="149"/>
    <x v="3"/>
    <d v="2015-12-31T00:00:00"/>
    <n v="4579400000"/>
    <n v="2997500000"/>
    <n v="1047600000"/>
    <s v=" $-   "/>
    <n v="21600000"/>
    <x v="0"/>
    <s v="Building Products"/>
  </r>
  <r>
    <x v="150"/>
    <x v="0"/>
    <d v="2012-12-31T00:00:00"/>
    <n v="18010000000"/>
    <n v="11561000000"/>
    <n v="431000000"/>
    <n v="285000000"/>
    <s v=" $-   "/>
    <x v="8"/>
    <s v="Copper"/>
  </r>
  <r>
    <x v="150"/>
    <x v="1"/>
    <d v="2013-12-31T00:00:00"/>
    <n v="20921000000"/>
    <n v="14637000000"/>
    <n v="657000000"/>
    <n v="210000000"/>
    <s v=" $-   "/>
    <x v="8"/>
    <s v="Copper"/>
  </r>
  <r>
    <x v="150"/>
    <x v="2"/>
    <d v="2014-12-31T00:00:00"/>
    <n v="21438000000"/>
    <n v="19504000000"/>
    <n v="592000000"/>
    <n v="126000000"/>
    <s v=" $-   "/>
    <x v="8"/>
    <s v="Copper"/>
  </r>
  <r>
    <x v="150"/>
    <x v="3"/>
    <d v="2015-12-31T00:00:00"/>
    <n v="15877000000"/>
    <n v="28524000000"/>
    <n v="569000000"/>
    <n v="127000000"/>
    <s v=" $-   "/>
    <x v="8"/>
    <s v="Copper"/>
  </r>
  <r>
    <x v="151"/>
    <x v="0"/>
    <d v="2013-05-31T00:00:00"/>
    <n v="44287000000"/>
    <n v="16448000000"/>
    <n v="20359000000"/>
    <s v=" $-   "/>
    <n v="2386000000"/>
    <x v="0"/>
    <s v="Air Freight &amp; Logistics"/>
  </r>
  <r>
    <x v="151"/>
    <x v="1"/>
    <d v="2014-05-31T00:00:00"/>
    <n v="45567000000"/>
    <n v="17052000000"/>
    <n v="22113000000"/>
    <s v=" $-   "/>
    <n v="2587000000"/>
    <x v="0"/>
    <s v="Air Freight &amp; Logistics"/>
  </r>
  <r>
    <x v="151"/>
    <x v="2"/>
    <d v="2015-05-31T00:00:00"/>
    <n v="47453000000"/>
    <n v="16984000000"/>
    <n v="25715000000"/>
    <s v=" $-   "/>
    <n v="2611000000"/>
    <x v="0"/>
    <s v="Air Freight &amp; Logistics"/>
  </r>
  <r>
    <x v="151"/>
    <x v="3"/>
    <d v="2016-05-31T00:00:00"/>
    <n v="50365000000"/>
    <n v="17327000000"/>
    <n v="27330000000"/>
    <s v=" $-   "/>
    <n v="2631000000"/>
    <x v="0"/>
    <s v="Air Freight &amp; Logistics"/>
  </r>
  <r>
    <x v="152"/>
    <x v="0"/>
    <d v="2012-12-31T00:00:00"/>
    <n v="15255000000"/>
    <n v="6717000000"/>
    <n v="5353000000"/>
    <s v=" $-   "/>
    <n v="1051000000"/>
    <x v="5"/>
    <s v="Electric Utilities"/>
  </r>
  <r>
    <x v="152"/>
    <x v="1"/>
    <d v="2013-12-31T00:00:00"/>
    <n v="14892000000"/>
    <n v="6459000000"/>
    <n v="4315000000"/>
    <s v=" $-   "/>
    <n v="1741000000"/>
    <x v="5"/>
    <s v="Electric Utilities"/>
  </r>
  <r>
    <x v="152"/>
    <x v="2"/>
    <d v="2014-12-31T00:00:00"/>
    <n v="15049000000"/>
    <n v="6996000000"/>
    <n v="5759000000"/>
    <s v=" $-   "/>
    <n v="1232000000"/>
    <x v="5"/>
    <s v="Electric Utilities"/>
  </r>
  <r>
    <x v="152"/>
    <x v="3"/>
    <d v="2015-12-31T00:00:00"/>
    <n v="15026000000"/>
    <n v="6173000000"/>
    <n v="4969000000"/>
    <s v=" $-   "/>
    <n v="1550000000"/>
    <x v="5"/>
    <s v="Electric Utilities"/>
  </r>
  <r>
    <x v="153"/>
    <x v="0"/>
    <d v="2013-09-30T00:00:00"/>
    <n v="1481314000"/>
    <n v="253047000"/>
    <n v="587835000"/>
    <n v="209614000"/>
    <s v=" $-   "/>
    <x v="2"/>
    <s v="Networking Equipment"/>
  </r>
  <r>
    <x v="153"/>
    <x v="1"/>
    <d v="2014-09-30T00:00:00"/>
    <n v="1732046000"/>
    <n v="309959000"/>
    <n v="664738000"/>
    <n v="263792000"/>
    <s v=" $-   "/>
    <x v="2"/>
    <s v="Networking Equipment"/>
  </r>
  <r>
    <x v="153"/>
    <x v="2"/>
    <d v="2015-09-30T00:00:00"/>
    <n v="1919823000"/>
    <n v="332261000"/>
    <n v="738080000"/>
    <n v="296583000"/>
    <s v=" $-   "/>
    <x v="2"/>
    <s v="Networking Equipment"/>
  </r>
  <r>
    <x v="153"/>
    <x v="3"/>
    <d v="2016-09-30T00:00:00"/>
    <n v="1995034000"/>
    <n v="337205000"/>
    <n v="767174000"/>
    <n v="334227000"/>
    <s v=" $-   "/>
    <x v="2"/>
    <s v="Networking Equipment"/>
  </r>
  <r>
    <x v="154"/>
    <x v="0"/>
    <d v="2012-12-31T00:00:00"/>
    <n v="5795800000"/>
    <n v="3956200000"/>
    <n v="763300000"/>
    <s v=" $-   "/>
    <s v=" $-   "/>
    <x v="2"/>
    <s v="Internet Software &amp; Services"/>
  </r>
  <r>
    <x v="154"/>
    <x v="1"/>
    <d v="2013-12-31T00:00:00"/>
    <n v="6063400000"/>
    <n v="4092700000"/>
    <n v="907800000"/>
    <s v=" $-   "/>
    <s v=" $-   "/>
    <x v="2"/>
    <s v="Internet Software &amp; Services"/>
  </r>
  <r>
    <x v="154"/>
    <x v="2"/>
    <d v="2014-12-31T00:00:00"/>
    <n v="6413800000"/>
    <n v="4328300000"/>
    <n v="814900000"/>
    <s v=" $-   "/>
    <s v=" $-   "/>
    <x v="2"/>
    <s v="Internet Software &amp; Services"/>
  </r>
  <r>
    <x v="154"/>
    <x v="3"/>
    <d v="2015-12-31T00:00:00"/>
    <n v="6595200000"/>
    <n v="4393200000"/>
    <n v="1102800000"/>
    <s v=" $-   "/>
    <s v=" $-   "/>
    <x v="2"/>
    <s v="Internet Software &amp; Services"/>
  </r>
  <r>
    <x v="155"/>
    <x v="0"/>
    <d v="2012-12-31T00:00:00"/>
    <n v="4436000000"/>
    <n v="2564000000"/>
    <n v="824000000"/>
    <s v=" $-   "/>
    <s v=" $-   "/>
    <x v="2"/>
    <s v="Internet Software &amp; Services"/>
  </r>
  <r>
    <x v="155"/>
    <x v="1"/>
    <d v="2013-12-31T00:00:00"/>
    <n v="4814000000"/>
    <n v="2776000000"/>
    <n v="977000000"/>
    <s v=" $-   "/>
    <s v=" $-   "/>
    <x v="2"/>
    <s v="Internet Software &amp; Services"/>
  </r>
  <r>
    <x v="155"/>
    <x v="2"/>
    <d v="2014-12-31T00:00:00"/>
    <n v="5066000000"/>
    <n v="2881000000"/>
    <n v="975000000"/>
    <s v=" $-   "/>
    <s v=" $-   "/>
    <x v="2"/>
    <s v="Internet Software &amp; Services"/>
  </r>
  <r>
    <x v="155"/>
    <x v="3"/>
    <d v="2015-12-31T00:00:00"/>
    <n v="5254000000"/>
    <n v="2909000000"/>
    <n v="1034000000"/>
    <s v=" $-   "/>
    <s v=" $-   "/>
    <x v="2"/>
    <s v="Internet Software &amp; Services"/>
  </r>
  <r>
    <x v="156"/>
    <x v="0"/>
    <d v="2013-02-02T00:00:00"/>
    <n v="6182000000"/>
    <n v="4148000000"/>
    <n v="1294000000"/>
    <s v=" $-   "/>
    <n v="118000000"/>
    <x v="1"/>
    <s v="Apparel Retail"/>
  </r>
  <r>
    <x v="156"/>
    <x v="1"/>
    <d v="2014-02-01T00:00:00"/>
    <n v="6505000000"/>
    <n v="4372000000"/>
    <n v="1334000000"/>
    <s v=" $-   "/>
    <n v="133000000"/>
    <x v="1"/>
    <s v="Apparel Retail"/>
  </r>
  <r>
    <x v="156"/>
    <x v="2"/>
    <d v="2015-01-31T00:00:00"/>
    <n v="7151000000"/>
    <n v="4777000000"/>
    <n v="1426000000"/>
    <s v=" $-   "/>
    <n v="139000000"/>
    <x v="1"/>
    <s v="Apparel Retail"/>
  </r>
  <r>
    <x v="156"/>
    <x v="3"/>
    <d v="2016-01-30T00:00:00"/>
    <n v="7412000000"/>
    <n v="4907000000"/>
    <n v="1415000000"/>
    <s v=" $-   "/>
    <n v="148000000"/>
    <x v="1"/>
    <s v="Apparel Retail"/>
  </r>
  <r>
    <x v="157"/>
    <x v="0"/>
    <d v="2012-12-31T00:00:00"/>
    <n v="1405358000"/>
    <n v="670174000"/>
    <n v="292500000"/>
    <n v="137354000"/>
    <s v=" $-   "/>
    <x v="2"/>
    <s v="Electronic Equipment &amp; Instruments"/>
  </r>
  <r>
    <x v="157"/>
    <x v="1"/>
    <d v="2013-12-31T00:00:00"/>
    <n v="1496372000"/>
    <n v="759362000"/>
    <n v="322739000"/>
    <n v="147696000"/>
    <s v=" $-   "/>
    <x v="2"/>
    <s v="Electronic Equipment &amp; Instruments"/>
  </r>
  <r>
    <x v="157"/>
    <x v="2"/>
    <d v="2014-12-31T00:00:00"/>
    <n v="1530654000"/>
    <n v="780281000"/>
    <n v="331995000"/>
    <n v="142751000"/>
    <s v=" $-   "/>
    <x v="2"/>
    <s v="Electronic Equipment &amp; Instruments"/>
  </r>
  <r>
    <x v="157"/>
    <x v="3"/>
    <d v="2015-12-31T00:00:00"/>
    <n v="1557067000"/>
    <n v="803506000"/>
    <n v="313544000"/>
    <n v="132892000"/>
    <s v=" $-   "/>
    <x v="2"/>
    <s v="Electronic Equipment &amp; Instruments"/>
  </r>
  <r>
    <x v="158"/>
    <x v="0"/>
    <d v="2013-12-31T00:00:00"/>
    <n v="27351573000"/>
    <n v="25986382000"/>
    <n v="175148000"/>
    <s v=" $-   "/>
    <s v=" $-   "/>
    <x v="0"/>
    <s v="Diversified Commercial Services"/>
  </r>
  <r>
    <x v="158"/>
    <x v="1"/>
    <d v="2014-12-31T00:00:00"/>
    <n v="21531577000"/>
    <n v="20132544000"/>
    <n v="182711000"/>
    <s v=" $-   "/>
    <s v=" $-   "/>
    <x v="0"/>
    <s v="Diversified Commercial Services"/>
  </r>
  <r>
    <x v="158"/>
    <x v="2"/>
    <d v="2015-12-31T00:00:00"/>
    <n v="18114048000"/>
    <n v="17019352000"/>
    <n v="408225000"/>
    <s v=" $-   "/>
    <s v=" $-   "/>
    <x v="0"/>
    <s v="Diversified Commercial Services"/>
  </r>
  <r>
    <x v="158"/>
    <x v="3"/>
    <d v="2016-12-31T00:00:00"/>
    <n v="19036525000"/>
    <n v="18246209000"/>
    <n v="191073000"/>
    <s v=" $-   "/>
    <s v=" $-   "/>
    <x v="0"/>
    <s v="Diversified Commercial Services"/>
  </r>
  <r>
    <x v="159"/>
    <x v="0"/>
    <d v="2013-12-31T00:00:00"/>
    <n v="4954619000"/>
    <n v="3266524000"/>
    <n v="966829000"/>
    <s v=" $-   "/>
    <s v=" $-   "/>
    <x v="0"/>
    <s v="Industrial Machinery"/>
  </r>
  <r>
    <x v="159"/>
    <x v="1"/>
    <d v="2014-12-31T00:00:00"/>
    <n v="4877885000"/>
    <n v="3163268000"/>
    <n v="936900000"/>
    <s v=" $-   "/>
    <s v=" $-   "/>
    <x v="0"/>
    <s v="Industrial Machinery"/>
  </r>
  <r>
    <x v="159"/>
    <x v="2"/>
    <d v="2015-12-31T00:00:00"/>
    <n v="4561030000"/>
    <n v="3073712000"/>
    <n v="971611000"/>
    <s v=" $-   "/>
    <s v=" $-   "/>
    <x v="0"/>
    <s v="Industrial Machinery"/>
  </r>
  <r>
    <x v="159"/>
    <x v="3"/>
    <d v="2016-12-31T00:00:00"/>
    <n v="3991462000"/>
    <n v="2759908000"/>
    <n v="965322000"/>
    <s v=" $-   "/>
    <s v=" $-   "/>
    <x v="0"/>
    <s v="Industrial Machinery"/>
  </r>
  <r>
    <x v="160"/>
    <x v="0"/>
    <d v="2012-12-31T00:00:00"/>
    <n v="3409900000"/>
    <n v="2141600000"/>
    <n v="489700000"/>
    <n v="112000000"/>
    <s v=" $-   "/>
    <x v="8"/>
    <s v="Diversified Chemicals"/>
  </r>
  <r>
    <x v="160"/>
    <x v="1"/>
    <d v="2013-12-31T00:00:00"/>
    <n v="3130700000"/>
    <n v="1929800000"/>
    <n v="496100000"/>
    <n v="115600000"/>
    <s v=" $-   "/>
    <x v="8"/>
    <s v="Diversified Chemicals"/>
  </r>
  <r>
    <x v="160"/>
    <x v="2"/>
    <d v="2014-12-31T00:00:00"/>
    <n v="3258700000"/>
    <n v="2047800000"/>
    <n v="589800000"/>
    <n v="126300000"/>
    <s v=" $-   "/>
    <x v="8"/>
    <s v="Diversified Chemicals"/>
  </r>
  <r>
    <x v="160"/>
    <x v="3"/>
    <d v="2015-12-31T00:00:00"/>
    <n v="3276500000"/>
    <n v="2201100000"/>
    <n v="737900000"/>
    <n v="143700000"/>
    <s v=" $-   "/>
    <x v="8"/>
    <s v="Diversified Chemicals"/>
  </r>
  <r>
    <x v="161"/>
    <x v="0"/>
    <d v="2013-12-31T00:00:00"/>
    <n v="637413000"/>
    <n v="190454000"/>
    <n v="31970000"/>
    <s v=" $-   "/>
    <n v="160828000"/>
    <x v="7"/>
    <s v="Retail REITs"/>
  </r>
  <r>
    <x v="161"/>
    <x v="1"/>
    <d v="2014-12-31T00:00:00"/>
    <n v="686090000"/>
    <n v="211923000"/>
    <n v="32316000"/>
    <s v=" $-   "/>
    <n v="170814000"/>
    <x v="7"/>
    <s v="Retail REITs"/>
  </r>
  <r>
    <x v="161"/>
    <x v="2"/>
    <d v="2015-12-31T00:00:00"/>
    <n v="744012000"/>
    <n v="233417000"/>
    <n v="35645000"/>
    <s v=" $-   "/>
    <n v="174796000"/>
    <x v="7"/>
    <s v="Retail REITs"/>
  </r>
  <r>
    <x v="161"/>
    <x v="3"/>
    <d v="2016-12-31T00:00:00"/>
    <n v="801591000"/>
    <n v="253612000"/>
    <n v="33399000"/>
    <s v=" $-   "/>
    <n v="193585000"/>
    <x v="7"/>
    <s v="Retail REITs"/>
  </r>
  <r>
    <x v="162"/>
    <x v="0"/>
    <d v="2012-12-31T00:00:00"/>
    <n v="3368545000"/>
    <n v="2515796000"/>
    <n v="280928000"/>
    <n v="132460000"/>
    <s v=" $-   "/>
    <x v="2"/>
    <s v="Semiconductors"/>
  </r>
  <r>
    <x v="162"/>
    <x v="1"/>
    <d v="2013-12-31T00:00:00"/>
    <n v="3309616000"/>
    <n v="2444984000"/>
    <n v="270261000"/>
    <n v="134300000"/>
    <s v=" $-   "/>
    <x v="2"/>
    <s v="Semiconductors"/>
  </r>
  <r>
    <x v="162"/>
    <x v="2"/>
    <d v="2014-12-31T00:00:00"/>
    <n v="3391187000"/>
    <n v="2566246000"/>
    <n v="253827000"/>
    <n v="143969000"/>
    <s v=" $-   "/>
    <x v="2"/>
    <s v="Semiconductors"/>
  </r>
  <r>
    <x v="162"/>
    <x v="3"/>
    <d v="2015-12-31T00:00:00"/>
    <n v="3578995000"/>
    <n v="2659728000"/>
    <n v="255192000"/>
    <n v="130593000"/>
    <s v=" $-   "/>
    <x v="2"/>
    <s v="Semiconductors"/>
  </r>
  <r>
    <x v="163"/>
    <x v="0"/>
    <d v="2012-12-31T00:00:00"/>
    <n v="5011853000"/>
    <s v=" $-   "/>
    <n v="2676141000"/>
    <s v=" $-   "/>
    <n v="1266807000"/>
    <x v="10"/>
    <s v="Integrated Telecommunications Services"/>
  </r>
  <r>
    <x v="163"/>
    <x v="1"/>
    <d v="2013-12-31T00:00:00"/>
    <n v="4762000000"/>
    <s v=" $-   "/>
    <n v="2616000000"/>
    <s v=" $-   "/>
    <n v="1170000000"/>
    <x v="10"/>
    <s v="Integrated Telecommunications Services"/>
  </r>
  <r>
    <x v="163"/>
    <x v="2"/>
    <d v="2014-12-31T00:00:00"/>
    <n v="4772000000"/>
    <s v=" $-   "/>
    <n v="2671000000"/>
    <s v=" $-   "/>
    <n v="1139000000"/>
    <x v="10"/>
    <s v="Integrated Telecommunications Services"/>
  </r>
  <r>
    <x v="163"/>
    <x v="3"/>
    <d v="2015-12-31T00:00:00"/>
    <n v="5576000000"/>
    <s v=" $-   "/>
    <n v="3275000000"/>
    <s v=" $-   "/>
    <n v="1320000000"/>
    <x v="10"/>
    <s v="Integrated Telecommunications Services"/>
  </r>
  <r>
    <x v="164"/>
    <x v="0"/>
    <d v="2013-12-31T00:00:00"/>
    <n v="30930000000"/>
    <n v="25202000000"/>
    <n v="2039000000"/>
    <s v=" $-   "/>
    <s v=" $-   "/>
    <x v="0"/>
    <s v="Aerospace &amp; Defense"/>
  </r>
  <r>
    <x v="164"/>
    <x v="1"/>
    <d v="2014-12-31T00:00:00"/>
    <n v="30852000000"/>
    <n v="24979000000"/>
    <n v="1984000000"/>
    <s v=" $-   "/>
    <s v=" $-   "/>
    <x v="0"/>
    <s v="Aerospace &amp; Defense"/>
  </r>
  <r>
    <x v="164"/>
    <x v="2"/>
    <d v="2015-12-31T00:00:00"/>
    <n v="31469000000"/>
    <n v="25339000000"/>
    <n v="1952000000"/>
    <s v=" $-   "/>
    <s v=" $-   "/>
    <x v="0"/>
    <s v="Aerospace &amp; Defense"/>
  </r>
  <r>
    <x v="164"/>
    <x v="3"/>
    <d v="2016-12-31T00:00:00"/>
    <n v="31353000000"/>
    <n v="25104000000"/>
    <n v="1940000000"/>
    <s v=" $-   "/>
    <s v=" $-   "/>
    <x v="0"/>
    <s v="Aerospace &amp; Defense"/>
  </r>
  <r>
    <x v="165"/>
    <x v="0"/>
    <d v="2012-12-31T00:00:00"/>
    <n v="2426301000"/>
    <n v="800336000"/>
    <n v="72163000"/>
    <s v=" $-   "/>
    <n v="768820000"/>
    <x v="7"/>
    <s v="Retail REITs"/>
  </r>
  <r>
    <x v="165"/>
    <x v="1"/>
    <d v="2013-12-31T00:00:00"/>
    <n v="2486017000"/>
    <n v="815095000"/>
    <n v="76864000"/>
    <s v=" $-   "/>
    <n v="749722000"/>
    <x v="7"/>
    <s v="Retail REITs"/>
  </r>
  <r>
    <x v="165"/>
    <x v="2"/>
    <d v="2014-12-31T00:00:00"/>
    <n v="2535559000"/>
    <n v="783602000"/>
    <n v="88705000"/>
    <s v=" $-   "/>
    <n v="708406000"/>
    <x v="7"/>
    <s v="Retail REITs"/>
  </r>
  <r>
    <x v="165"/>
    <x v="3"/>
    <d v="2015-12-31T00:00:00"/>
    <n v="2403906000"/>
    <n v="747276000"/>
    <n v="72363000"/>
    <s v=" $-   "/>
    <n v="643689000"/>
    <x v="7"/>
    <s v="Retail REITs"/>
  </r>
  <r>
    <x v="166"/>
    <x v="0"/>
    <d v="2012-12-31T00:00:00"/>
    <n v="9702000000"/>
    <n v="2471000000"/>
    <n v="1461000000"/>
    <n v="1760000000"/>
    <s v=" $-   "/>
    <x v="3"/>
    <s v="Biotechnology"/>
  </r>
  <r>
    <x v="166"/>
    <x v="1"/>
    <d v="2013-12-31T00:00:00"/>
    <n v="11202000000"/>
    <n v="2859000000"/>
    <n v="1699000000"/>
    <n v="2120000000"/>
    <s v=" $-   "/>
    <x v="3"/>
    <s v="Biotechnology"/>
  </r>
  <r>
    <x v="166"/>
    <x v="2"/>
    <d v="2014-12-31T00:00:00"/>
    <n v="24890000000"/>
    <n v="3788000000"/>
    <n v="2983000000"/>
    <n v="2854000000"/>
    <s v=" $-   "/>
    <x v="3"/>
    <s v="Biotechnology"/>
  </r>
  <r>
    <x v="166"/>
    <x v="3"/>
    <d v="2015-12-31T00:00:00"/>
    <n v="32639000000"/>
    <n v="4006000000"/>
    <n v="3426000000"/>
    <n v="3014000000"/>
    <s v=" $-   "/>
    <x v="3"/>
    <s v="Biotechnology"/>
  </r>
  <r>
    <x v="167"/>
    <x v="0"/>
    <d v="2013-05-26T00:00:00"/>
    <n v="17774100000"/>
    <n v="11350200000"/>
    <n v="3552300000"/>
    <s v=" $-   "/>
    <s v=" $-   "/>
    <x v="4"/>
    <s v="Packaged Foods &amp; Meats"/>
  </r>
  <r>
    <x v="167"/>
    <x v="1"/>
    <d v="2014-05-25T00:00:00"/>
    <n v="17909600000"/>
    <n v="11539800000"/>
    <n v="3474300000"/>
    <s v=" $-   "/>
    <s v=" $-   "/>
    <x v="4"/>
    <s v="Packaged Foods &amp; Meats"/>
  </r>
  <r>
    <x v="167"/>
    <x v="2"/>
    <d v="2015-05-31T00:00:00"/>
    <n v="17630300000"/>
    <n v="11681100000"/>
    <n v="3328000000"/>
    <s v=" $-   "/>
    <s v=" $-   "/>
    <x v="4"/>
    <s v="Packaged Foods &amp; Meats"/>
  </r>
  <r>
    <x v="167"/>
    <x v="3"/>
    <d v="2016-05-29T00:00:00"/>
    <n v="16563100000"/>
    <n v="10733600000"/>
    <n v="3118900000"/>
    <s v=" $-   "/>
    <s v=" $-   "/>
    <x v="4"/>
    <s v="Packaged Foods &amp; Meats"/>
  </r>
  <r>
    <x v="168"/>
    <x v="0"/>
    <d v="2013-12-31T00:00:00"/>
    <n v="7819000000"/>
    <n v="4495000000"/>
    <n v="1126000000"/>
    <n v="710000000"/>
    <n v="31000000"/>
    <x v="2"/>
    <s v="Electronic Components"/>
  </r>
  <r>
    <x v="168"/>
    <x v="1"/>
    <d v="2014-12-31T00:00:00"/>
    <n v="9715000000"/>
    <n v="5663000000"/>
    <n v="1202000000"/>
    <n v="815000000"/>
    <n v="33000000"/>
    <x v="2"/>
    <s v="Electronic Components"/>
  </r>
  <r>
    <x v="168"/>
    <x v="2"/>
    <d v="2015-12-31T00:00:00"/>
    <n v="9111000000"/>
    <n v="5458000000"/>
    <n v="1508000000"/>
    <n v="769000000"/>
    <n v="54000000"/>
    <x v="2"/>
    <s v="Electronic Components"/>
  </r>
  <r>
    <x v="168"/>
    <x v="3"/>
    <d v="2016-12-31T00:00:00"/>
    <n v="9390000000"/>
    <n v="5644000000"/>
    <n v="1472000000"/>
    <n v="742000000"/>
    <n v="64000000"/>
    <x v="2"/>
    <s v="Electronic Components"/>
  </r>
  <r>
    <x v="169"/>
    <x v="0"/>
    <d v="2013-12-31T00:00:00"/>
    <n v="155427000000"/>
    <n v="137373000000"/>
    <n v="12382000000"/>
    <s v=" $-   "/>
    <s v=" $-   "/>
    <x v="1"/>
    <s v="Automobile Manufacturers"/>
  </r>
  <r>
    <x v="169"/>
    <x v="1"/>
    <d v="2014-12-31T00:00:00"/>
    <n v="155929000000"/>
    <n v="142121000000"/>
    <n v="12158000000"/>
    <s v=" $-   "/>
    <s v=" $-   "/>
    <x v="1"/>
    <s v="Automobile Manufacturers"/>
  </r>
  <r>
    <x v="169"/>
    <x v="2"/>
    <d v="2015-12-31T00:00:00"/>
    <n v="152356000000"/>
    <n v="134054000000"/>
    <n v="13405000000"/>
    <s v=" $-   "/>
    <s v=" $-   "/>
    <x v="1"/>
    <s v="Automobile Manufacturers"/>
  </r>
  <r>
    <x v="169"/>
    <x v="3"/>
    <d v="2016-12-31T00:00:00"/>
    <n v="166380000000"/>
    <n v="145125000000"/>
    <n v="11710000000"/>
    <s v=" $-   "/>
    <s v=" $-   "/>
    <x v="1"/>
    <s v="Automobile Manufacturers"/>
  </r>
  <r>
    <x v="170"/>
    <x v="0"/>
    <d v="2012-12-31T00:00:00"/>
    <n v="13013868000"/>
    <n v="9235777000"/>
    <n v="2656530000"/>
    <s v=" $-   "/>
    <n v="98383000"/>
    <x v="1"/>
    <s v="Specialty Stores"/>
  </r>
  <r>
    <x v="170"/>
    <x v="1"/>
    <d v="2013-12-31T00:00:00"/>
    <n v="14077843000"/>
    <n v="9857923000"/>
    <n v="3028028000"/>
    <s v=" $-   "/>
    <n v="133957000"/>
    <x v="1"/>
    <s v="Specialty Stores"/>
  </r>
  <r>
    <x v="170"/>
    <x v="2"/>
    <d v="2014-12-31T00:00:00"/>
    <n v="15341647000"/>
    <n v="10747886000"/>
    <n v="3314030000"/>
    <s v=" $-   "/>
    <n v="148313000"/>
    <x v="1"/>
    <s v="Specialty Stores"/>
  </r>
  <r>
    <x v="170"/>
    <x v="3"/>
    <d v="2015-12-31T00:00:00"/>
    <n v="15280044000"/>
    <n v="10724192000"/>
    <n v="3277390000"/>
    <s v=" $-   "/>
    <n v="141675000"/>
    <x v="1"/>
    <s v="Specialty Stores"/>
  </r>
  <r>
    <x v="171"/>
    <x v="0"/>
    <d v="2013-05-31T00:00:00"/>
    <n v="2375923000"/>
    <n v="862075000"/>
    <n v="1156635000"/>
    <s v=" $-   "/>
    <s v=" $-   "/>
    <x v="2"/>
    <s v="Data Processing &amp; Outsourced Services"/>
  </r>
  <r>
    <x v="171"/>
    <x v="1"/>
    <d v="2014-05-31T00:00:00"/>
    <n v="2554236000"/>
    <n v="952225000"/>
    <n v="1196512000"/>
    <s v=" $-   "/>
    <s v=" $-   "/>
    <x v="2"/>
    <s v="Data Processing &amp; Outsourced Services"/>
  </r>
  <r>
    <x v="171"/>
    <x v="2"/>
    <d v="2015-05-31T00:00:00"/>
    <n v="2773718000"/>
    <n v="1022107000"/>
    <n v="1295014000"/>
    <s v=" $-   "/>
    <s v=" $-   "/>
    <x v="2"/>
    <s v="Data Processing &amp; Outsourced Services"/>
  </r>
  <r>
    <x v="171"/>
    <x v="3"/>
    <d v="2016-05-31T00:00:00"/>
    <n v="2898150000"/>
    <n v="1147639000"/>
    <n v="1325567000"/>
    <s v=" $-   "/>
    <s v=" $-   "/>
    <x v="2"/>
    <s v="Data Processing &amp; Outsourced Services"/>
  </r>
  <r>
    <x v="172"/>
    <x v="0"/>
    <d v="2013-02-02T00:00:00"/>
    <n v="15651000000"/>
    <n v="9480000000"/>
    <s v=" $-   "/>
    <s v=" $-   "/>
    <s v=" $-   "/>
    <x v="1"/>
    <s v="Apparel Retail"/>
  </r>
  <r>
    <x v="172"/>
    <x v="1"/>
    <d v="2014-02-01T00:00:00"/>
    <n v="16148000000"/>
    <n v="9855000000"/>
    <s v=" $-   "/>
    <s v=" $-   "/>
    <s v=" $-   "/>
    <x v="1"/>
    <s v="Apparel Retail"/>
  </r>
  <r>
    <x v="172"/>
    <x v="2"/>
    <d v="2015-01-31T00:00:00"/>
    <n v="16435000000"/>
    <n v="10146000000"/>
    <s v=" $-   "/>
    <s v=" $-   "/>
    <s v=" $-   "/>
    <x v="1"/>
    <s v="Apparel Retail"/>
  </r>
  <r>
    <x v="172"/>
    <x v="3"/>
    <d v="2016-01-30T00:00:00"/>
    <n v="15797000000"/>
    <n v="10077000000"/>
    <s v=" $-   "/>
    <s v=" $-   "/>
    <s v=" $-   "/>
    <x v="1"/>
    <s v="Apparel Retail"/>
  </r>
  <r>
    <x v="173"/>
    <x v="0"/>
    <d v="2012-12-29T00:00:00"/>
    <n v="2715675000"/>
    <n v="1277195000"/>
    <n v="508547000"/>
    <n v="325773000"/>
    <s v=" $-   "/>
    <x v="1"/>
    <s v="Consumer Electronics"/>
  </r>
  <r>
    <x v="173"/>
    <x v="1"/>
    <d v="2013-12-28T00:00:00"/>
    <n v="2631851000"/>
    <n v="1224551000"/>
    <n v="468345000"/>
    <n v="364923000"/>
    <s v=" $-   "/>
    <x v="1"/>
    <s v="Consumer Electronics"/>
  </r>
  <r>
    <x v="173"/>
    <x v="2"/>
    <d v="2014-12-27T00:00:00"/>
    <n v="2870658000"/>
    <n v="1266246000"/>
    <n v="518665000"/>
    <n v="395121000"/>
    <s v=" $-   "/>
    <x v="1"/>
    <s v="Consumer Electronics"/>
  </r>
  <r>
    <x v="173"/>
    <x v="3"/>
    <d v="2015-12-26T00:00:00"/>
    <n v="2820270000"/>
    <n v="1281566000"/>
    <n v="562080000"/>
    <n v="427043000"/>
    <s v=" $-   "/>
    <x v="1"/>
    <s v="Consumer Electronics"/>
  </r>
  <r>
    <x v="174"/>
    <x v="0"/>
    <d v="2013-12-31T00:00:00"/>
    <n v="19540000000"/>
    <n v="15422000000"/>
    <n v="2816000000"/>
    <s v=" $-   "/>
    <s v=" $-   "/>
    <x v="1"/>
    <s v="Tires &amp; Rubber"/>
  </r>
  <r>
    <x v="174"/>
    <x v="1"/>
    <d v="2014-12-31T00:00:00"/>
    <n v="18138000000"/>
    <n v="13906000000"/>
    <n v="2815000000"/>
    <s v=" $-   "/>
    <s v=" $-   "/>
    <x v="1"/>
    <s v="Tires &amp; Rubber"/>
  </r>
  <r>
    <x v="174"/>
    <x v="2"/>
    <d v="2015-12-31T00:00:00"/>
    <n v="16443000000"/>
    <n v="12164000000"/>
    <n v="2728000000"/>
    <s v=" $-   "/>
    <s v=" $-   "/>
    <x v="1"/>
    <s v="Tires &amp; Rubber"/>
  </r>
  <r>
    <x v="174"/>
    <x v="3"/>
    <d v="2016-12-31T00:00:00"/>
    <n v="15158000000"/>
    <n v="10972000000"/>
    <n v="2617000000"/>
    <s v=" $-   "/>
    <s v=" $-   "/>
    <x v="1"/>
    <s v="Tires &amp; Rubber"/>
  </r>
  <r>
    <x v="175"/>
    <x v="0"/>
    <d v="2012-12-31T00:00:00"/>
    <n v="8950045000"/>
    <n v="5033885000"/>
    <n v="2785035000"/>
    <s v=" $-   "/>
    <s v=" $-   "/>
    <x v="0"/>
    <s v="Industrial Materials"/>
  </r>
  <r>
    <x v="175"/>
    <x v="1"/>
    <d v="2013-12-31T00:00:00"/>
    <n v="9437758000"/>
    <n v="5301275000"/>
    <n v="2839629000"/>
    <s v=" $-   "/>
    <s v=" $-   "/>
    <x v="0"/>
    <s v="Industrial Materials"/>
  </r>
  <r>
    <x v="175"/>
    <x v="2"/>
    <d v="2014-12-31T00:00:00"/>
    <n v="9964953000"/>
    <n v="5650711000"/>
    <n v="2967125000"/>
    <s v=" $-   "/>
    <s v=" $-   "/>
    <x v="0"/>
    <s v="Industrial Materials"/>
  </r>
  <r>
    <x v="175"/>
    <x v="3"/>
    <d v="2015-12-31T00:00:00"/>
    <n v="9973384000"/>
    <n v="5741956000"/>
    <n v="2931108000"/>
    <s v=" $-   "/>
    <s v=" $-   "/>
    <x v="0"/>
    <s v="Industrial Materials"/>
  </r>
  <r>
    <x v="176"/>
    <x v="0"/>
    <d v="2013-12-31T00:00:00"/>
    <n v="29402000000"/>
    <n v="24931000000"/>
    <n v="1333000000"/>
    <s v=" $-   "/>
    <s v=" $-   "/>
    <x v="9"/>
    <s v="Oil &amp; Gas Equipment &amp; Services"/>
  </r>
  <r>
    <x v="176"/>
    <x v="1"/>
    <d v="2014-12-31T00:00:00"/>
    <n v="32870000000"/>
    <n v="27334000000"/>
    <n v="293000000"/>
    <s v=" $-   "/>
    <s v=" $-   "/>
    <x v="9"/>
    <s v="Oil &amp; Gas Equipment &amp; Services"/>
  </r>
  <r>
    <x v="176"/>
    <x v="2"/>
    <d v="2015-12-31T00:00:00"/>
    <n v="23633000000"/>
    <n v="21113000000"/>
    <n v="200000000"/>
    <s v=" $-   "/>
    <s v=" $-   "/>
    <x v="9"/>
    <s v="Oil &amp; Gas Equipment &amp; Services"/>
  </r>
  <r>
    <x v="176"/>
    <x v="3"/>
    <d v="2016-12-31T00:00:00"/>
    <n v="15887000000"/>
    <n v="15023000000"/>
    <n v="228000000"/>
    <s v=" $-   "/>
    <s v=" $-   "/>
    <x v="9"/>
    <s v="Oil &amp; Gas Equipment &amp; Services"/>
  </r>
  <r>
    <x v="177"/>
    <x v="0"/>
    <d v="2013-06-30T00:00:00"/>
    <n v="4297842000"/>
    <n v="3193722000"/>
    <n v="902869000"/>
    <s v=" $-   "/>
    <s v=" $-   "/>
    <x v="1"/>
    <s v="Consumer Electronics"/>
  </r>
  <r>
    <x v="177"/>
    <x v="1"/>
    <d v="2014-06-30T00:00:00"/>
    <n v="5348483000"/>
    <n v="3891816000"/>
    <n v="1126940000"/>
    <s v=" $-   "/>
    <s v=" $-   "/>
    <x v="1"/>
    <s v="Consumer Electronics"/>
  </r>
  <r>
    <x v="177"/>
    <x v="2"/>
    <d v="2015-06-30T00:00:00"/>
    <n v="6155297000"/>
    <n v="4338193000"/>
    <n v="1347510000"/>
    <s v=" $-   "/>
    <s v=" $-   "/>
    <x v="1"/>
    <s v="Consumer Electronics"/>
  </r>
  <r>
    <x v="177"/>
    <x v="3"/>
    <d v="2016-06-30T00:00:00"/>
    <n v="6911676000"/>
    <n v="4818585000"/>
    <n v="1513064000"/>
    <s v=" $-   "/>
    <s v=" $-   "/>
    <x v="1"/>
    <s v="Consumer Electronics"/>
  </r>
  <r>
    <x v="178"/>
    <x v="0"/>
    <d v="2012-12-31T00:00:00"/>
    <n v="4088983000"/>
    <n v="1671980000"/>
    <n v="1269586000"/>
    <n v="201197000"/>
    <n v="92369000"/>
    <x v="1"/>
    <s v="Leisure Products"/>
  </r>
  <r>
    <x v="178"/>
    <x v="1"/>
    <d v="2013-12-29T00:00:00"/>
    <n v="4082157000"/>
    <n v="1672901000"/>
    <n v="1269777000"/>
    <n v="207591000"/>
    <n v="125876000"/>
    <x v="1"/>
    <s v="Leisure Products"/>
  </r>
  <r>
    <x v="178"/>
    <x v="2"/>
    <d v="2014-12-28T00:00:00"/>
    <n v="4277207000"/>
    <n v="1698372000"/>
    <n v="1315793000"/>
    <n v="222556000"/>
    <n v="99794000"/>
    <x v="1"/>
    <s v="Leisure Products"/>
  </r>
  <r>
    <x v="178"/>
    <x v="3"/>
    <d v="2015-12-27T00:00:00"/>
    <n v="4447509000"/>
    <n v="1677033000"/>
    <n v="1370183000"/>
    <n v="242944000"/>
    <n v="86171000"/>
    <x v="1"/>
    <s v="Leisure Products"/>
  </r>
  <r>
    <x v="179"/>
    <x v="0"/>
    <d v="2012-12-31T00:00:00"/>
    <n v="3036584000"/>
    <n v="162167000"/>
    <n v="1789327000"/>
    <s v=" $-   "/>
    <n v="193937000"/>
    <x v="6"/>
    <s v="Banks"/>
  </r>
  <r>
    <x v="179"/>
    <x v="1"/>
    <d v="2013-12-31T00:00:00"/>
    <n v="2872833000"/>
    <n v="116241000"/>
    <n v="1716639000"/>
    <s v=" $-   "/>
    <n v="131409000"/>
    <x v="6"/>
    <s v="Banks"/>
  </r>
  <r>
    <x v="179"/>
    <x v="2"/>
    <d v="2014-12-31T00:00:00"/>
    <n v="2955641000"/>
    <n v="86453000"/>
    <n v="1843069000"/>
    <s v=" $-   "/>
    <n v="120266000"/>
    <x v="6"/>
    <s v="Banks"/>
  </r>
  <r>
    <x v="179"/>
    <x v="3"/>
    <d v="2015-12-31T00:00:00"/>
    <n v="3153251000"/>
    <n v="82175000"/>
    <n v="1948041000"/>
    <s v=" $-   "/>
    <n v="127821000"/>
    <x v="6"/>
    <s v="Banks"/>
  </r>
  <r>
    <x v="180"/>
    <x v="0"/>
    <d v="2013-12-28T00:00:00"/>
    <n v="4627802000"/>
    <n v="3016109000"/>
    <n v="1096507000"/>
    <s v=" $-   "/>
    <s v=" $-   "/>
    <x v="1"/>
    <s v="Apparel, Accessories &amp; Luxury Goods"/>
  </r>
  <r>
    <x v="180"/>
    <x v="1"/>
    <d v="2015-01-03T00:00:00"/>
    <n v="5324746000"/>
    <n v="3420339000"/>
    <n v="1340453000"/>
    <s v=" $-   "/>
    <s v=" $-   "/>
    <x v="1"/>
    <s v="Apparel, Accessories &amp; Luxury Goods"/>
  </r>
  <r>
    <x v="180"/>
    <x v="2"/>
    <d v="2016-01-02T00:00:00"/>
    <n v="5731549000"/>
    <n v="3595217000"/>
    <n v="1541214000"/>
    <s v=" $-   "/>
    <s v=" $-   "/>
    <x v="1"/>
    <s v="Apparel, Accessories &amp; Luxury Goods"/>
  </r>
  <r>
    <x v="180"/>
    <x v="3"/>
    <d v="2016-12-31T00:00:00"/>
    <n v="6028199000"/>
    <n v="3752151000"/>
    <n v="1500399000"/>
    <s v=" $-   "/>
    <s v=" $-   "/>
    <x v="1"/>
    <s v="Apparel, Accessories &amp; Luxury Goods"/>
  </r>
  <r>
    <x v="181"/>
    <x v="0"/>
    <d v="2012-12-31T00:00:00"/>
    <n v="33013000000"/>
    <n v="5717000000"/>
    <n v="20801000000"/>
    <s v=" $-   "/>
    <n v="1679000000"/>
    <x v="3"/>
    <s v="Health Care Facilities"/>
  </r>
  <r>
    <x v="181"/>
    <x v="1"/>
    <d v="2013-12-31T00:00:00"/>
    <n v="34182000000"/>
    <n v="5970000000"/>
    <n v="21667000000"/>
    <s v=" $-   "/>
    <n v="1753000000"/>
    <x v="3"/>
    <s v="Health Care Facilities"/>
  </r>
  <r>
    <x v="181"/>
    <x v="2"/>
    <d v="2014-12-31T00:00:00"/>
    <n v="36918000000"/>
    <n v="6262000000"/>
    <n v="23271000000"/>
    <s v=" $-   "/>
    <n v="1820000000"/>
    <x v="3"/>
    <s v="Health Care Facilities"/>
  </r>
  <r>
    <x v="181"/>
    <x v="3"/>
    <d v="2015-12-31T00:00:00"/>
    <n v="39678000000"/>
    <n v="6638000000"/>
    <n v="25171000000"/>
    <s v=" $-   "/>
    <n v="1904000000"/>
    <x v="3"/>
    <s v="Health Care Facilities"/>
  </r>
  <r>
    <x v="182"/>
    <x v="0"/>
    <d v="2012-12-31T00:00:00"/>
    <n v="1765979000"/>
    <n v="567989000"/>
    <n v="158950000"/>
    <s v=" $-   "/>
    <n v="506220000"/>
    <x v="7"/>
    <s v="REITs"/>
  </r>
  <r>
    <x v="182"/>
    <x v="1"/>
    <d v="2013-12-31T00:00:00"/>
    <n v="2847945000"/>
    <n v="1206813000"/>
    <n v="241719000"/>
    <s v=" $-   "/>
    <n v="865800000"/>
    <x v="7"/>
    <s v="REITs"/>
  </r>
  <r>
    <x v="182"/>
    <x v="2"/>
    <d v="2014-12-31T00:00:00"/>
    <n v="3305879000"/>
    <n v="1403358000"/>
    <n v="212481000"/>
    <s v=" $-   "/>
    <n v="844130000"/>
    <x v="7"/>
    <s v="REITs"/>
  </r>
  <r>
    <x v="182"/>
    <x v="3"/>
    <d v="2015-12-31T00:00:00"/>
    <n v="3775685000"/>
    <n v="1622257000"/>
    <n v="258342000"/>
    <s v=" $-   "/>
    <n v="826240000"/>
    <x v="7"/>
    <s v="REITs"/>
  </r>
  <r>
    <x v="183"/>
    <x v="0"/>
    <d v="2013-12-31T00:00:00"/>
    <n v="2013719000"/>
    <s v=" $-   "/>
    <n v="401324000"/>
    <s v=" $-   "/>
    <n v="423312000"/>
    <x v="7"/>
    <s v="REITs"/>
  </r>
  <r>
    <x v="183"/>
    <x v="1"/>
    <d v="2014-12-31T00:00:00"/>
    <n v="1563210000"/>
    <s v=" $-   "/>
    <n v="463059000"/>
    <s v=" $-   "/>
    <n v="455016000"/>
    <x v="7"/>
    <s v="REITs"/>
  </r>
  <r>
    <x v="183"/>
    <x v="2"/>
    <d v="2015-12-31T00:00:00"/>
    <n v="1828305000"/>
    <s v=" $-   "/>
    <n v="706644000"/>
    <s v=" $-   "/>
    <n v="504905000"/>
    <x v="7"/>
    <s v="REITs"/>
  </r>
  <r>
    <x v="183"/>
    <x v="3"/>
    <d v="2016-12-31T00:00:00"/>
    <n v="2040486000"/>
    <s v=" $-   "/>
    <n v="842010000"/>
    <s v=" $-   "/>
    <n v="568108000"/>
    <x v="7"/>
    <s v="REITs"/>
  </r>
  <r>
    <x v="184"/>
    <x v="0"/>
    <d v="2013-02-03T00:00:00"/>
    <n v="74754000000"/>
    <n v="48912000000"/>
    <n v="16508000000"/>
    <s v=" $-   "/>
    <n v="1568000000"/>
    <x v="1"/>
    <s v="Home Improvement Retail"/>
  </r>
  <r>
    <x v="184"/>
    <x v="1"/>
    <d v="2014-02-02T00:00:00"/>
    <n v="78812000000"/>
    <n v="51897000000"/>
    <n v="16122000000"/>
    <s v=" $-   "/>
    <n v="1627000000"/>
    <x v="1"/>
    <s v="Home Improvement Retail"/>
  </r>
  <r>
    <x v="184"/>
    <x v="2"/>
    <d v="2015-02-01T00:00:00"/>
    <n v="83176000000"/>
    <n v="54787000000"/>
    <n v="16280000000"/>
    <s v=" $-   "/>
    <n v="1640000000"/>
    <x v="1"/>
    <s v="Home Improvement Retail"/>
  </r>
  <r>
    <x v="184"/>
    <x v="3"/>
    <d v="2016-01-31T00:00:00"/>
    <n v="88519000000"/>
    <n v="58254000000"/>
    <n v="16801000000"/>
    <s v=" $-   "/>
    <n v="1690000000"/>
    <x v="1"/>
    <s v="Home Improvement Retail"/>
  </r>
  <r>
    <x v="185"/>
    <x v="0"/>
    <d v="2012-12-31T00:00:00"/>
    <n v="12245000000"/>
    <n v="3535000000"/>
    <n v="1126000000"/>
    <s v=" $-   "/>
    <n v="2866000000"/>
    <x v="9"/>
    <s v="Integrated Oil &amp; Gas"/>
  </r>
  <r>
    <x v="185"/>
    <x v="1"/>
    <d v="2013-12-31T00:00:00"/>
    <n v="11905000000"/>
    <n v="3969000000"/>
    <n v="1045000000"/>
    <s v=" $-   "/>
    <n v="2687000000"/>
    <x v="9"/>
    <s v="Integrated Oil &amp; Gas"/>
  </r>
  <r>
    <x v="185"/>
    <x v="2"/>
    <d v="2014-12-31T00:00:00"/>
    <n v="10737000000"/>
    <n v="3753000000"/>
    <n v="863000000"/>
    <s v=" $-   "/>
    <n v="3224000000"/>
    <x v="9"/>
    <s v="Integrated Oil &amp; Gas"/>
  </r>
  <r>
    <x v="185"/>
    <x v="3"/>
    <d v="2015-12-31T00:00:00"/>
    <n v="6636000000"/>
    <n v="3323000000"/>
    <n v="703000000"/>
    <s v=" $-   "/>
    <n v="3955000000"/>
    <x v="9"/>
    <s v="Integrated Oil &amp; Gas"/>
  </r>
  <r>
    <x v="186"/>
    <x v="0"/>
    <d v="2012-12-31T00:00:00"/>
    <n v="22086000000"/>
    <n v="13195000000"/>
    <s v=" $-   "/>
    <s v=" $-   "/>
    <n v="7080000000"/>
    <x v="6"/>
    <s v="Property &amp; Casualty Insurance"/>
  </r>
  <r>
    <x v="186"/>
    <x v="1"/>
    <d v="2013-12-31T00:00:00"/>
    <n v="20673000000"/>
    <n v="11048000000"/>
    <s v=" $-   "/>
    <s v=" $-   "/>
    <n v="5970000000"/>
    <x v="6"/>
    <s v="Property &amp; Casualty Insurance"/>
  </r>
  <r>
    <x v="186"/>
    <x v="2"/>
    <d v="2014-12-31T00:00:00"/>
    <n v="18614000000"/>
    <n v="10805000000"/>
    <s v=" $-   "/>
    <s v=" $-   "/>
    <n v="5757000000"/>
    <x v="6"/>
    <s v="Property &amp; Casualty Insurance"/>
  </r>
  <r>
    <x v="186"/>
    <x v="3"/>
    <d v="2015-12-31T00:00:00"/>
    <n v="18377000000"/>
    <n v="10775000000"/>
    <s v=" $-   "/>
    <s v=" $-   "/>
    <n v="5274000000"/>
    <x v="6"/>
    <s v="Property &amp; Casualty Insurance"/>
  </r>
  <r>
    <x v="187"/>
    <x v="0"/>
    <d v="2012-12-31T00:00:00"/>
    <n v="5580506000"/>
    <n v="3440623000"/>
    <n v="1111232000"/>
    <s v=" $-   "/>
    <s v=" $-   "/>
    <x v="1"/>
    <s v="Motorcycle Manufacturers"/>
  </r>
  <r>
    <x v="187"/>
    <x v="1"/>
    <d v="2013-12-31T00:00:00"/>
    <n v="5899872000"/>
    <n v="3621417000"/>
    <n v="1124753000"/>
    <s v=" $-   "/>
    <s v=" $-   "/>
    <x v="1"/>
    <s v="Motorcycle Manufacturers"/>
  </r>
  <r>
    <x v="187"/>
    <x v="2"/>
    <d v="2014-12-31T00:00:00"/>
    <n v="6228508000"/>
    <n v="3788023000"/>
    <n v="1159502000"/>
    <s v=" $-   "/>
    <s v=" $-   "/>
    <x v="1"/>
    <s v="Motorcycle Manufacturers"/>
  </r>
  <r>
    <x v="187"/>
    <x v="3"/>
    <d v="2015-12-31T00:00:00"/>
    <n v="5995402000"/>
    <n v="3619612000"/>
    <n v="1220095000"/>
    <s v=" $-   "/>
    <s v=" $-   "/>
    <x v="1"/>
    <s v="Motorcycle Manufacturers"/>
  </r>
  <r>
    <x v="188"/>
    <x v="0"/>
    <d v="2013-09-28T00:00:00"/>
    <n v="2492300000"/>
    <n v="1330900000"/>
    <n v="661100000"/>
    <n v="197600000"/>
    <n v="112600000"/>
    <x v="3"/>
    <s v="Health Care Equipment"/>
  </r>
  <r>
    <x v="188"/>
    <x v="1"/>
    <d v="2014-09-27T00:00:00"/>
    <n v="2530700000"/>
    <n v="1285200000"/>
    <n v="591500000"/>
    <n v="203200000"/>
    <n v="113800000"/>
    <x v="3"/>
    <s v="Health Care Equipment"/>
  </r>
  <r>
    <x v="188"/>
    <x v="2"/>
    <d v="2015-09-26T00:00:00"/>
    <n v="2705000000"/>
    <n v="1272300000"/>
    <n v="624000000"/>
    <n v="214900000"/>
    <n v="110200000"/>
    <x v="3"/>
    <s v="Health Care Equipment"/>
  </r>
  <r>
    <x v="188"/>
    <x v="3"/>
    <d v="2016-09-24T00:00:00"/>
    <n v="2832700000"/>
    <n v="1269400000"/>
    <n v="682400000"/>
    <n v="232100000"/>
    <n v="89700000"/>
    <x v="3"/>
    <s v="Health Care Equipment"/>
  </r>
  <r>
    <x v="189"/>
    <x v="0"/>
    <d v="2013-12-31T00:00:00"/>
    <n v="39055000000"/>
    <n v="28364000000"/>
    <n v="5190000000"/>
    <s v=" $-   "/>
    <s v=" $-   "/>
    <x v="0"/>
    <s v="Industrial Conglomerates"/>
  </r>
  <r>
    <x v="189"/>
    <x v="1"/>
    <d v="2014-12-31T00:00:00"/>
    <n v="40306000000"/>
    <n v="28957000000"/>
    <n v="5518000000"/>
    <s v=" $-   "/>
    <s v=" $-   "/>
    <x v="0"/>
    <s v="Industrial Conglomerates"/>
  </r>
  <r>
    <x v="189"/>
    <x v="2"/>
    <d v="2015-12-31T00:00:00"/>
    <n v="38581000000"/>
    <n v="26747000000"/>
    <n v="5006000000"/>
    <s v=" $-   "/>
    <s v=" $-   "/>
    <x v="0"/>
    <s v="Industrial Conglomerates"/>
  </r>
  <r>
    <x v="189"/>
    <x v="3"/>
    <d v="2016-12-31T00:00:00"/>
    <n v="39302000000"/>
    <n v="27150000000"/>
    <n v="5469000000"/>
    <s v=" $-   "/>
    <s v=" $-   "/>
    <x v="0"/>
    <s v="Industrial Conglomerates"/>
  </r>
  <r>
    <x v="190"/>
    <x v="0"/>
    <d v="2013-09-30T00:00:00"/>
    <n v="3387614000"/>
    <n v="1852768000"/>
    <n v="126250000"/>
    <n v="15235000"/>
    <n v="455623000"/>
    <x v="9"/>
    <s v="Oil &amp; Gas Drilling"/>
  </r>
  <r>
    <x v="190"/>
    <x v="1"/>
    <d v="2014-09-30T00:00:00"/>
    <n v="3715968000"/>
    <n v="2006715000"/>
    <n v="116190000"/>
    <n v="15905000"/>
    <n v="523984000"/>
    <x v="9"/>
    <s v="Oil &amp; Gas Drilling"/>
  </r>
  <r>
    <x v="190"/>
    <x v="2"/>
    <d v="2015-09-30T00:00:00"/>
    <n v="3161702000"/>
    <n v="1703476000"/>
    <n v="122878000"/>
    <n v="16104000"/>
    <n v="608039000"/>
    <x v="9"/>
    <s v="Oil &amp; Gas Drilling"/>
  </r>
  <r>
    <x v="190"/>
    <x v="3"/>
    <d v="2016-09-30T00:00:00"/>
    <n v="1624232000"/>
    <n v="898805000"/>
    <n v="136287000"/>
    <n v="10269000"/>
    <n v="598587000"/>
    <x v="9"/>
    <s v="Oil &amp; Gas Drilling"/>
  </r>
  <r>
    <x v="191"/>
    <x v="0"/>
    <d v="2014-10-31T00:00:00"/>
    <n v="55123000000"/>
    <n v="39486000000"/>
    <n v="8717000000"/>
    <n v="2197000000"/>
    <n v="906000000"/>
    <x v="2"/>
    <s v="Technology Hardware, Storage &amp; Peripherals"/>
  </r>
  <r>
    <x v="191"/>
    <x v="1"/>
    <d v="2015-10-31T00:00:00"/>
    <n v="52107000000"/>
    <n v="37168000000"/>
    <n v="9047000000"/>
    <n v="2338000000"/>
    <n v="852000000"/>
    <x v="2"/>
    <s v="Technology Hardware, Storage &amp; Peripherals"/>
  </r>
  <r>
    <x v="191"/>
    <x v="2"/>
    <d v="2016-10-31T00:00:00"/>
    <n v="50123000000"/>
    <n v="35507000000"/>
    <n v="8419000000"/>
    <n v="2298000000"/>
    <n v="755000000"/>
    <x v="2"/>
    <s v="Technology Hardware, Storage &amp; Peripherals"/>
  </r>
  <r>
    <x v="192"/>
    <x v="0"/>
    <d v="2013-10-31T00:00:00"/>
    <n v="112298000000"/>
    <n v="86380000000"/>
    <n v="13267000000"/>
    <n v="3135000000"/>
    <n v="1373000000"/>
    <x v="2"/>
    <s v="Computer Hardware"/>
  </r>
  <r>
    <x v="192"/>
    <x v="1"/>
    <d v="2014-10-31T00:00:00"/>
    <n v="56651000000"/>
    <n v="45431000000"/>
    <n v="5361000000"/>
    <n v="1298000000"/>
    <n v="129000000"/>
    <x v="2"/>
    <s v="Computer Hardware"/>
  </r>
  <r>
    <x v="192"/>
    <x v="2"/>
    <d v="2015-10-31T00:00:00"/>
    <n v="51463000000"/>
    <n v="41524000000"/>
    <n v="4663000000"/>
    <n v="1191000000"/>
    <n v="102000000"/>
    <x v="2"/>
    <s v="Computer Hardware"/>
  </r>
  <r>
    <x v="192"/>
    <x v="3"/>
    <d v="2016-10-31T00:00:00"/>
    <n v="48238000000"/>
    <n v="39240000000"/>
    <n v="4019000000"/>
    <n v="1209000000"/>
    <n v="16000000"/>
    <x v="2"/>
    <s v="Computer Hardware"/>
  </r>
  <r>
    <x v="193"/>
    <x v="0"/>
    <d v="2013-04-30T00:00:00"/>
    <n v="2807114000"/>
    <n v="1123773000"/>
    <n v="828095000"/>
    <s v=" $-   "/>
    <n v="92407000"/>
    <x v="6"/>
    <s v="Consumer Finance"/>
  </r>
  <r>
    <x v="193"/>
    <x v="1"/>
    <d v="2014-04-30T00:00:00"/>
    <n v="3024295000"/>
    <n v="1179405000"/>
    <n v="830789000"/>
    <s v=" $-   "/>
    <n v="115604000"/>
    <x v="6"/>
    <s v="Consumer Finance"/>
  </r>
  <r>
    <x v="193"/>
    <x v="2"/>
    <d v="2015-04-30T00:00:00"/>
    <n v="3078658000"/>
    <n v="1231104000"/>
    <n v="818091000"/>
    <s v=" $-   "/>
    <n v="159804000"/>
    <x v="6"/>
    <s v="Consumer Finance"/>
  </r>
  <r>
    <x v="193"/>
    <x v="3"/>
    <d v="2016-04-30T00:00:00"/>
    <n v="3038153000"/>
    <n v="1250320000"/>
    <n v="905648000"/>
    <s v=" $-   "/>
    <n v="173598000"/>
    <x v="6"/>
    <s v="Consumer Finance"/>
  </r>
  <r>
    <x v="194"/>
    <x v="0"/>
    <d v="2013-10-27T00:00:00"/>
    <n v="8751654000"/>
    <n v="7338838000"/>
    <n v="627340000"/>
    <s v=" $-   "/>
    <s v=" $-   "/>
    <x v="4"/>
    <s v="Packaged Foods &amp; Meats"/>
  </r>
  <r>
    <x v="194"/>
    <x v="1"/>
    <d v="2014-10-26T00:00:00"/>
    <n v="9316256000"/>
    <n v="7751273000"/>
    <n v="650948000"/>
    <s v=" $-   "/>
    <s v=" $-   "/>
    <x v="4"/>
    <s v="Packaged Foods &amp; Meats"/>
  </r>
  <r>
    <x v="194"/>
    <x v="2"/>
    <d v="2015-10-31T00:00:00"/>
    <n v="9263863000"/>
    <n v="7455282000"/>
    <n v="743611000"/>
    <s v=" $-   "/>
    <s v=" $-   "/>
    <x v="4"/>
    <s v="Packaged Foods &amp; Meats"/>
  </r>
  <r>
    <x v="194"/>
    <x v="3"/>
    <d v="2016-10-30T00:00:00"/>
    <n v="9523224000"/>
    <n v="7365049000"/>
    <n v="871974000"/>
    <s v=" $-   "/>
    <s v=" $-   "/>
    <x v="4"/>
    <s v="Packaged Foods &amp; Meats"/>
  </r>
  <r>
    <x v="195"/>
    <x v="0"/>
    <d v="2013-06-28T00:00:00"/>
    <n v="5112000000"/>
    <n v="3385000000"/>
    <n v="914000000"/>
    <s v=" $-   "/>
    <s v=" $-   "/>
    <x v="2"/>
    <s v="Telecommunications Equipment"/>
  </r>
  <r>
    <x v="195"/>
    <x v="1"/>
    <d v="2014-06-27T00:00:00"/>
    <n v="5012000000"/>
    <n v="3310000000"/>
    <n v="820000000"/>
    <s v=" $-   "/>
    <s v=" $-   "/>
    <x v="2"/>
    <s v="Telecommunications Equipment"/>
  </r>
  <r>
    <x v="195"/>
    <x v="2"/>
    <d v="2015-07-03T00:00:00"/>
    <n v="5083000000"/>
    <n v="3348000000"/>
    <n v="976000000"/>
    <s v=" $-   "/>
    <s v=" $-   "/>
    <x v="2"/>
    <s v="Telecommunications Equipment"/>
  </r>
  <r>
    <x v="195"/>
    <x v="3"/>
    <d v="2016-07-01T00:00:00"/>
    <n v="7467000000"/>
    <n v="5132000000"/>
    <n v="1186000000"/>
    <s v=" $-   "/>
    <s v=" $-   "/>
    <x v="2"/>
    <s v="Telecommunications Equipment"/>
  </r>
  <r>
    <x v="196"/>
    <x v="0"/>
    <d v="2012-12-29T00:00:00"/>
    <n v="8939967000"/>
    <n v="6432454000"/>
    <n v="1873360000"/>
    <s v=" $-   "/>
    <s v=" $-   "/>
    <x v="3"/>
    <s v="Health Care Distributors"/>
  </r>
  <r>
    <x v="196"/>
    <x v="1"/>
    <d v="2013-12-28T00:00:00"/>
    <n v="9560647000"/>
    <n v="6904633000"/>
    <n v="1978960000"/>
    <s v=" $-   "/>
    <s v=" $-   "/>
    <x v="3"/>
    <s v="Health Care Distributors"/>
  </r>
  <r>
    <x v="196"/>
    <x v="2"/>
    <d v="2014-12-27T00:00:00"/>
    <n v="10371390000"/>
    <n v="7460075000"/>
    <n v="2196173000"/>
    <s v=" $-   "/>
    <s v=" $-   "/>
    <x v="3"/>
    <s v="Health Care Distributors"/>
  </r>
  <r>
    <x v="196"/>
    <x v="3"/>
    <d v="2015-12-26T00:00:00"/>
    <n v="10629719000"/>
    <n v="7617460000"/>
    <n v="2243356000"/>
    <s v=" $-   "/>
    <s v=" $-   "/>
    <x v="3"/>
    <s v="Health Care Distributors"/>
  </r>
  <r>
    <x v="197"/>
    <x v="0"/>
    <d v="2012-12-31T00:00:00"/>
    <n v="5059000000"/>
    <n v="1885000000"/>
    <n v="2101000000"/>
    <s v=" $-   "/>
    <n v="722000000"/>
    <x v="7"/>
    <s v="REITs"/>
  </r>
  <r>
    <x v="197"/>
    <x v="1"/>
    <d v="2013-12-31T00:00:00"/>
    <n v="5166000000"/>
    <n v="1989000000"/>
    <n v="1968000000"/>
    <s v=" $-   "/>
    <n v="697000000"/>
    <x v="7"/>
    <s v="REITs"/>
  </r>
  <r>
    <x v="197"/>
    <x v="2"/>
    <d v="2014-12-31T00:00:00"/>
    <n v="5354000000"/>
    <n v="2033000000"/>
    <n v="1920000000"/>
    <s v=" $-   "/>
    <n v="701000000"/>
    <x v="7"/>
    <s v="REITs"/>
  </r>
  <r>
    <x v="197"/>
    <x v="3"/>
    <d v="2015-12-31T00:00:00"/>
    <n v="5387000000"/>
    <n v="2012000000"/>
    <n v="2011000000"/>
    <s v=" $-   "/>
    <n v="716000000"/>
    <x v="7"/>
    <s v="REITs"/>
  </r>
  <r>
    <x v="198"/>
    <x v="0"/>
    <d v="2012-12-31T00:00:00"/>
    <n v="6644252000"/>
    <n v="3784370000"/>
    <n v="1703796000"/>
    <s v=" $-   "/>
    <s v=" $-   "/>
    <x v="4"/>
    <s v="Packaged Foods &amp; Meats"/>
  </r>
  <r>
    <x v="198"/>
    <x v="1"/>
    <d v="2013-12-31T00:00:00"/>
    <n v="7146079000"/>
    <n v="3865231000"/>
    <n v="1924132000"/>
    <s v=" $-   "/>
    <s v=" $-   "/>
    <x v="4"/>
    <s v="Packaged Foods &amp; Meats"/>
  </r>
  <r>
    <x v="198"/>
    <x v="2"/>
    <d v="2014-12-31T00:00:00"/>
    <n v="7421768000"/>
    <n v="4085602000"/>
    <n v="1898284000"/>
    <s v=" $-   "/>
    <s v=" $-   "/>
    <x v="4"/>
    <s v="Packaged Foods &amp; Meats"/>
  </r>
  <r>
    <x v="198"/>
    <x v="3"/>
    <d v="2015-12-31T00:00:00"/>
    <n v="7386626000"/>
    <n v="4003951000"/>
    <n v="1969308000"/>
    <s v=" $-   "/>
    <s v=" $-   "/>
    <x v="4"/>
    <s v="Packaged Foods &amp; Meats"/>
  </r>
  <r>
    <x v="199"/>
    <x v="0"/>
    <d v="2013-12-31T00:00:00"/>
    <n v="41313000000"/>
    <n v="32564000000"/>
    <s v=" $-   "/>
    <s v=" $-   "/>
    <n v="6688000000"/>
    <x v="3"/>
    <s v="Managed Health Care"/>
  </r>
  <r>
    <x v="199"/>
    <x v="1"/>
    <d v="2014-12-31T00:00:00"/>
    <n v="48500000000"/>
    <n v="38166000000"/>
    <s v=" $-   "/>
    <s v=" $-   "/>
    <n v="7972000000"/>
    <x v="3"/>
    <s v="Managed Health Care"/>
  </r>
  <r>
    <x v="199"/>
    <x v="2"/>
    <d v="2015-12-31T00:00:00"/>
    <n v="54289000000"/>
    <n v="44269000000"/>
    <s v=" $-   "/>
    <s v=" $-   "/>
    <n v="7673000000"/>
    <x v="3"/>
    <s v="Managed Health Care"/>
  </r>
  <r>
    <x v="199"/>
    <x v="3"/>
    <d v="2016-12-31T00:00:00"/>
    <n v="54379000000"/>
    <n v="45007000000"/>
    <s v=" $-   "/>
    <s v=" $-   "/>
    <n v="7631000000"/>
    <x v="3"/>
    <s v="Managed Health Care"/>
  </r>
  <r>
    <x v="200"/>
    <x v="0"/>
    <d v="2012-12-31T00:00:00"/>
    <n v="102874000000"/>
    <n v="52513000000"/>
    <n v="22389000000"/>
    <n v="5816000000"/>
    <s v=" $-   "/>
    <x v="2"/>
    <s v="IT Consulting &amp; Other Services"/>
  </r>
  <r>
    <x v="200"/>
    <x v="1"/>
    <d v="2013-12-31T00:00:00"/>
    <n v="98367000000"/>
    <n v="49683000000"/>
    <n v="22629000000"/>
    <n v="5743000000"/>
    <s v=" $-   "/>
    <x v="2"/>
    <s v="IT Consulting &amp; Other Services"/>
  </r>
  <r>
    <x v="200"/>
    <x v="2"/>
    <d v="2014-12-31T00:00:00"/>
    <n v="92793000000"/>
    <n v="46386000000"/>
    <n v="22438000000"/>
    <n v="5437000000"/>
    <s v=" $-   "/>
    <x v="2"/>
    <s v="IT Consulting &amp; Other Services"/>
  </r>
  <r>
    <x v="200"/>
    <x v="3"/>
    <d v="2015-12-31T00:00:00"/>
    <n v="81741000000"/>
    <n v="41057000000"/>
    <n v="19748000000"/>
    <n v="5247000000"/>
    <s v=" $-   "/>
    <x v="2"/>
    <s v="IT Consulting &amp; Other Services"/>
  </r>
  <r>
    <x v="201"/>
    <x v="0"/>
    <d v="2012-12-31T00:00:00"/>
    <n v="1293338000"/>
    <n v="594190000"/>
    <n v="354571000"/>
    <n v="82014000"/>
    <s v=" $-   "/>
    <x v="3"/>
    <s v="Health Care Equipment"/>
  </r>
  <r>
    <x v="201"/>
    <x v="1"/>
    <d v="2013-12-31T00:00:00"/>
    <n v="1377058000"/>
    <n v="620940000"/>
    <n v="401353000"/>
    <n v="88003000"/>
    <s v=" $-   "/>
    <x v="3"/>
    <s v="Health Care Equipment"/>
  </r>
  <r>
    <x v="201"/>
    <x v="2"/>
    <d v="2014-12-31T00:00:00"/>
    <n v="1485807000"/>
    <n v="669691000"/>
    <n v="457598000"/>
    <n v="98263000"/>
    <s v=" $-   "/>
    <x v="3"/>
    <s v="Health Care Equipment"/>
  </r>
  <r>
    <x v="201"/>
    <x v="3"/>
    <d v="2015-12-31T00:00:00"/>
    <n v="1601892000"/>
    <n v="711622000"/>
    <n v="482465000"/>
    <n v="99681000"/>
    <s v=" $-   "/>
    <x v="3"/>
    <s v="Health Care Equipment"/>
  </r>
  <r>
    <x v="202"/>
    <x v="0"/>
    <d v="2012-12-31T00:00:00"/>
    <n v="2821446000"/>
    <n v="1645912000"/>
    <n v="453535000"/>
    <n v="233713000"/>
    <s v=" $-   "/>
    <x v="8"/>
    <s v="Specialty Chemicals"/>
  </r>
  <r>
    <x v="202"/>
    <x v="1"/>
    <d v="2013-12-31T00:00:00"/>
    <n v="2952896000"/>
    <n v="1668691000"/>
    <n v="505877000"/>
    <n v="259838000"/>
    <s v=" $-   "/>
    <x v="8"/>
    <s v="Specialty Chemicals"/>
  </r>
  <r>
    <x v="202"/>
    <x v="2"/>
    <d v="2014-12-31T00:00:00"/>
    <n v="3088533000"/>
    <n v="1726383000"/>
    <n v="514891000"/>
    <n v="253640000"/>
    <s v=" $-   "/>
    <x v="8"/>
    <s v="Specialty Chemicals"/>
  </r>
  <r>
    <x v="202"/>
    <x v="3"/>
    <d v="2015-12-31T00:00:00"/>
    <n v="3023189000"/>
    <n v="1671590000"/>
    <n v="509557000"/>
    <n v="246101000"/>
    <s v=" $-   "/>
    <x v="8"/>
    <s v="Specialty Chemicals"/>
  </r>
  <r>
    <x v="203"/>
    <x v="0"/>
    <d v="2013-12-29T00:00:00"/>
    <n v="1421178000"/>
    <n v="509291000"/>
    <n v="397285000"/>
    <n v="276743000"/>
    <s v=" $-   "/>
    <x v="3"/>
    <s v="Life Sciences Tools &amp; Services"/>
  </r>
  <r>
    <x v="203"/>
    <x v="1"/>
    <d v="2014-12-28T00:00:00"/>
    <n v="1861358000"/>
    <n v="563648000"/>
    <n v="471921000"/>
    <n v="388055000"/>
    <s v=" $-   "/>
    <x v="3"/>
    <s v="Life Sciences Tools &amp; Services"/>
  </r>
  <r>
    <x v="203"/>
    <x v="2"/>
    <d v="2016-01-03T00:00:00"/>
    <n v="2219762000"/>
    <n v="670472000"/>
    <n v="522046000"/>
    <n v="401527000"/>
    <s v=" $-   "/>
    <x v="3"/>
    <s v="Life Sciences Tools &amp; Services"/>
  </r>
  <r>
    <x v="203"/>
    <x v="3"/>
    <d v="2017-01-01T00:00:00"/>
    <n v="2398373000"/>
    <n v="731925000"/>
    <n v="584491000"/>
    <n v="504415000"/>
    <s v=" $-   "/>
    <x v="3"/>
    <s v="Life Sciences Tools &amp; Services"/>
  </r>
  <r>
    <x v="204"/>
    <x v="0"/>
    <d v="2013-12-28T00:00:00"/>
    <n v="52708000000"/>
    <n v="21187000000"/>
    <n v="8088000000"/>
    <n v="10611000000"/>
    <n v="291000000"/>
    <x v="2"/>
    <s v="Semiconductors"/>
  </r>
  <r>
    <x v="204"/>
    <x v="1"/>
    <d v="2014-12-27T00:00:00"/>
    <n v="55870000000"/>
    <n v="20261000000"/>
    <n v="8136000000"/>
    <n v="11537000000"/>
    <n v="294000000"/>
    <x v="2"/>
    <s v="Semiconductors"/>
  </r>
  <r>
    <x v="204"/>
    <x v="2"/>
    <d v="2015-12-26T00:00:00"/>
    <n v="55355000000"/>
    <n v="20676000000"/>
    <n v="7930000000"/>
    <n v="12128000000"/>
    <n v="265000000"/>
    <x v="2"/>
    <s v="Semiconductors"/>
  </r>
  <r>
    <x v="204"/>
    <x v="3"/>
    <d v="2016-12-31T00:00:00"/>
    <n v="59387000000"/>
    <n v="23196000000"/>
    <n v="8397000000"/>
    <n v="12740000000"/>
    <n v="294000000"/>
    <x v="2"/>
    <s v="Semiconductors"/>
  </r>
  <r>
    <x v="205"/>
    <x v="0"/>
    <d v="2013-07-31T00:00:00"/>
    <n v="3946000000"/>
    <n v="527000000"/>
    <n v="1534000000"/>
    <n v="647000000"/>
    <n v="30000000"/>
    <x v="2"/>
    <s v="Internet Software &amp; Services"/>
  </r>
  <r>
    <x v="205"/>
    <x v="1"/>
    <d v="2014-07-31T00:00:00"/>
    <n v="4243000000"/>
    <n v="603000000"/>
    <n v="1601000000"/>
    <n v="714000000"/>
    <n v="25000000"/>
    <x v="2"/>
    <s v="Internet Software &amp; Services"/>
  </r>
  <r>
    <x v="205"/>
    <x v="2"/>
    <d v="2015-07-31T00:00:00"/>
    <n v="4192000000"/>
    <n v="695000000"/>
    <n v="1771000000"/>
    <n v="798000000"/>
    <n v="42000000"/>
    <x v="2"/>
    <s v="Internet Software &amp; Services"/>
  </r>
  <r>
    <x v="205"/>
    <x v="3"/>
    <d v="2016-07-31T00:00:00"/>
    <n v="4694000000"/>
    <n v="730000000"/>
    <n v="1807000000"/>
    <n v="881000000"/>
    <n v="34000000"/>
    <x v="2"/>
    <s v="Internet Software &amp; Services"/>
  </r>
  <r>
    <x v="206"/>
    <x v="0"/>
    <d v="2012-12-31T00:00:00"/>
    <n v="21852000000"/>
    <n v="15287000000"/>
    <n v="3303000000"/>
    <s v=" $-   "/>
    <n v="1473000000"/>
    <x v="8"/>
    <s v="Paper Packaging"/>
  </r>
  <r>
    <x v="206"/>
    <x v="1"/>
    <d v="2013-12-31T00:00:00"/>
    <n v="23483000000"/>
    <n v="16282000000"/>
    <n v="3557000000"/>
    <s v=" $-   "/>
    <n v="1531000000"/>
    <x v="8"/>
    <s v="Paper Packaging"/>
  </r>
  <r>
    <x v="206"/>
    <x v="2"/>
    <d v="2014-12-31T00:00:00"/>
    <n v="23617000000"/>
    <n v="16254000000"/>
    <n v="3494000000"/>
    <s v=" $-   "/>
    <n v="1406000000"/>
    <x v="8"/>
    <s v="Paper Packaging"/>
  </r>
  <r>
    <x v="206"/>
    <x v="3"/>
    <d v="2015-12-31T00:00:00"/>
    <n v="22365000000"/>
    <n v="15468000000"/>
    <n v="3219000000"/>
    <s v=" $-   "/>
    <n v="1294000000"/>
    <x v="8"/>
    <s v="Paper Packaging"/>
  </r>
  <r>
    <x v="207"/>
    <x v="0"/>
    <d v="2012-12-31T00:00:00"/>
    <n v="6956200000"/>
    <s v=" $-   "/>
    <n v="6279100000"/>
    <s v=" $-   "/>
    <s v=" $-   "/>
    <x v="1"/>
    <s v="Advertising"/>
  </r>
  <r>
    <x v="207"/>
    <x v="1"/>
    <d v="2013-12-31T00:00:00"/>
    <n v="7122300000"/>
    <s v=" $-   "/>
    <n v="6463400000"/>
    <s v=" $-   "/>
    <s v=" $-   "/>
    <x v="1"/>
    <s v="Advertising"/>
  </r>
  <r>
    <x v="207"/>
    <x v="2"/>
    <d v="2014-12-31T00:00:00"/>
    <n v="7537100000"/>
    <s v=" $-   "/>
    <n v="6748500000"/>
    <s v=" $-   "/>
    <s v=" $-   "/>
    <x v="1"/>
    <s v="Advertising"/>
  </r>
  <r>
    <x v="207"/>
    <x v="3"/>
    <d v="2015-12-31T00:00:00"/>
    <n v="7613800000"/>
    <s v=" $-   "/>
    <n v="6742700000"/>
    <s v=" $-   "/>
    <s v=" $-   "/>
    <x v="1"/>
    <s v="Advertising"/>
  </r>
  <r>
    <x v="208"/>
    <x v="0"/>
    <d v="2012-12-31T00:00:00"/>
    <n v="3003955000"/>
    <n v="1277113000"/>
    <n v="850371000"/>
    <s v=" $-   "/>
    <n v="316344000"/>
    <x v="7"/>
    <s v="REITs"/>
  </r>
  <r>
    <x v="208"/>
    <x v="1"/>
    <d v="2013-12-31T00:00:00"/>
    <n v="3024623000"/>
    <n v="1288878000"/>
    <n v="924031000"/>
    <s v=" $-   "/>
    <n v="322037000"/>
    <x v="7"/>
    <s v="REITs"/>
  </r>
  <r>
    <x v="208"/>
    <x v="2"/>
    <d v="2014-12-31T00:00:00"/>
    <n v="3117693000"/>
    <n v="1344636000"/>
    <n v="869572000"/>
    <s v=" $-   "/>
    <n v="353143000"/>
    <x v="7"/>
    <s v="REITs"/>
  </r>
  <r>
    <x v="208"/>
    <x v="3"/>
    <d v="2015-12-31T00:00:00"/>
    <n v="3007976000"/>
    <n v="1290025000"/>
    <n v="844960000"/>
    <s v=" $-   "/>
    <n v="345464000"/>
    <x v="7"/>
    <s v="REITs"/>
  </r>
  <r>
    <x v="209"/>
    <x v="0"/>
    <d v="2013-12-31T00:00:00"/>
    <n v="2265100000"/>
    <n v="670900000"/>
    <n v="574000000"/>
    <n v="167700000"/>
    <s v=" $-   "/>
    <x v="3"/>
    <s v="Health Care Equipment"/>
  </r>
  <r>
    <x v="209"/>
    <x v="1"/>
    <d v="2014-12-31T00:00:00"/>
    <n v="2131700000"/>
    <n v="717900000"/>
    <n v="691000000"/>
    <n v="178000000"/>
    <s v=" $-   "/>
    <x v="3"/>
    <s v="Health Care Equipment"/>
  </r>
  <r>
    <x v="209"/>
    <x v="2"/>
    <d v="2015-12-31T00:00:00"/>
    <n v="2384400000"/>
    <n v="806500000"/>
    <n v="640500000"/>
    <n v="197400000"/>
    <s v=" $-   "/>
    <x v="3"/>
    <s v="Health Care Equipment"/>
  </r>
  <r>
    <x v="209"/>
    <x v="3"/>
    <d v="2016-12-31T00:00:00"/>
    <n v="2704400000"/>
    <n v="814300000"/>
    <n v="705300000"/>
    <n v="239600000"/>
    <s v=" $-   "/>
    <x v="3"/>
    <s v="Health Care Equipment"/>
  </r>
  <r>
    <x v="210"/>
    <x v="0"/>
    <d v="2013-12-31T00:00:00"/>
    <n v="14135000000"/>
    <n v="8554000000"/>
    <n v="2815000000"/>
    <s v=" $-   "/>
    <n v="250000000"/>
    <x v="0"/>
    <s v="Industrial Machinery"/>
  </r>
  <r>
    <x v="210"/>
    <x v="1"/>
    <d v="2014-12-31T00:00:00"/>
    <n v="14484000000"/>
    <n v="8673000000"/>
    <n v="2678000000"/>
    <s v=" $-   "/>
    <n v="245000000"/>
    <x v="0"/>
    <s v="Industrial Machinery"/>
  </r>
  <r>
    <x v="210"/>
    <x v="2"/>
    <d v="2015-12-31T00:00:00"/>
    <n v="13405000000"/>
    <n v="7888000000"/>
    <n v="2417000000"/>
    <s v=" $-   "/>
    <n v="233000000"/>
    <x v="0"/>
    <s v="Industrial Machinery"/>
  </r>
  <r>
    <x v="210"/>
    <x v="3"/>
    <d v="2016-12-31T00:00:00"/>
    <n v="13599000000"/>
    <n v="7896000000"/>
    <n v="2415000000"/>
    <s v=" $-   "/>
    <n v="224000000"/>
    <x v="0"/>
    <s v="Industrial Machinery"/>
  </r>
  <r>
    <x v="211"/>
    <x v="0"/>
    <d v="2012-12-31T00:00:00"/>
    <n v="4050400000"/>
    <s v=" $-   "/>
    <n v="3207800000"/>
    <s v=" $-   "/>
    <s v=" $-   "/>
    <x v="6"/>
    <s v="Asset Management &amp; Custody Banks"/>
  </r>
  <r>
    <x v="211"/>
    <x v="1"/>
    <d v="2013-12-31T00:00:00"/>
    <n v="4644600000"/>
    <s v=" $-   "/>
    <n v="3524400000"/>
    <s v=" $-   "/>
    <s v=" $-   "/>
    <x v="6"/>
    <s v="Asset Management &amp; Custody Banks"/>
  </r>
  <r>
    <x v="211"/>
    <x v="2"/>
    <d v="2014-12-31T00:00:00"/>
    <n v="5147100000"/>
    <s v=" $-   "/>
    <n v="3870200000"/>
    <s v=" $-   "/>
    <s v=" $-   "/>
    <x v="6"/>
    <s v="Asset Management &amp; Custody Banks"/>
  </r>
  <r>
    <x v="211"/>
    <x v="3"/>
    <d v="2015-12-31T00:00:00"/>
    <n v="5122900000"/>
    <s v=" $-   "/>
    <n v="3764500000"/>
    <s v=" $-   "/>
    <s v=" $-   "/>
    <x v="6"/>
    <s v="Asset Management &amp; Custody Banks"/>
  </r>
  <r>
    <x v="212"/>
    <x v="0"/>
    <d v="2012-12-31T00:00:00"/>
    <n v="5054980000"/>
    <n v="3230857000"/>
    <n v="1064757000"/>
    <s v=" $-   "/>
    <n v="229166000"/>
    <x v="0"/>
    <s v="Trucking"/>
  </r>
  <r>
    <x v="212"/>
    <x v="1"/>
    <d v="2013-12-31T00:00:00"/>
    <n v="5584571000"/>
    <n v="3570801000"/>
    <n v="1183682000"/>
    <s v=" $-   "/>
    <n v="253380000"/>
    <x v="0"/>
    <s v="Trucking"/>
  </r>
  <r>
    <x v="212"/>
    <x v="2"/>
    <d v="2014-12-31T00:00:00"/>
    <n v="6165441000"/>
    <n v="3898403000"/>
    <n v="1341000000"/>
    <s v=" $-   "/>
    <n v="294496000"/>
    <x v="0"/>
    <s v="Trucking"/>
  </r>
  <r>
    <x v="212"/>
    <x v="3"/>
    <d v="2015-12-31T00:00:00"/>
    <n v="6187646000"/>
    <n v="3665578000"/>
    <n v="1466761000"/>
    <s v=" $-   "/>
    <n v="339613000"/>
    <x v="0"/>
    <s v="Trucking"/>
  </r>
  <r>
    <x v="213"/>
    <x v="0"/>
    <d v="2013-09-27T00:00:00"/>
    <n v="11818376000"/>
    <n v="9976057000"/>
    <n v="1173340000"/>
    <s v=" $-   "/>
    <s v=" $-   "/>
    <x v="0"/>
    <s v="Industrial Conglomerates"/>
  </r>
  <r>
    <x v="213"/>
    <x v="1"/>
    <d v="2014-09-26T00:00:00"/>
    <n v="12695157000"/>
    <n v="10621373000"/>
    <n v="1545716000"/>
    <s v=" $-   "/>
    <s v=" $-   "/>
    <x v="0"/>
    <s v="Industrial Conglomerates"/>
  </r>
  <r>
    <x v="213"/>
    <x v="2"/>
    <d v="2015-10-02T00:00:00"/>
    <n v="12114832000"/>
    <n v="10146494000"/>
    <n v="1522811000"/>
    <s v=" $-   "/>
    <s v=" $-   "/>
    <x v="0"/>
    <s v="Industrial Conglomerates"/>
  </r>
  <r>
    <x v="213"/>
    <x v="3"/>
    <d v="2016-09-30T00:00:00"/>
    <n v="10964157000"/>
    <n v="9196326000"/>
    <n v="1429233000"/>
    <s v=" $-   "/>
    <s v=" $-   "/>
    <x v="0"/>
    <s v="Industrial Conglomerates"/>
  </r>
  <r>
    <x v="214"/>
    <x v="0"/>
    <d v="2012-12-31T00:00:00"/>
    <n v="4365400000"/>
    <n v="1656600000"/>
    <n v="1252300000"/>
    <n v="1101600000"/>
    <s v=" $-   "/>
    <x v="2"/>
    <s v="Networking Equipment"/>
  </r>
  <r>
    <x v="214"/>
    <x v="1"/>
    <d v="2013-12-31T00:00:00"/>
    <n v="4669100000"/>
    <n v="1727700000"/>
    <n v="1293200000"/>
    <n v="1043200000"/>
    <s v=" $-   "/>
    <x v="2"/>
    <s v="Networking Equipment"/>
  </r>
  <r>
    <x v="214"/>
    <x v="2"/>
    <d v="2014-12-31T00:00:00"/>
    <n v="4627100000"/>
    <n v="1768900000"/>
    <n v="1254700000"/>
    <n v="1006200000"/>
    <s v=" $-   "/>
    <x v="2"/>
    <s v="Networking Equipment"/>
  </r>
  <r>
    <x v="214"/>
    <x v="3"/>
    <d v="2015-12-31T00:00:00"/>
    <n v="4857800000"/>
    <n v="1779200000"/>
    <n v="1172700000"/>
    <n v="994500000"/>
    <s v=" $-   "/>
    <x v="2"/>
    <s v="Networking Equipment"/>
  </r>
  <r>
    <x v="215"/>
    <x v="0"/>
    <d v="2012-12-31T00:00:00"/>
    <n v="93646000000"/>
    <s v=" $-   "/>
    <n v="64729000000"/>
    <s v=" $-   "/>
    <n v="3385000000"/>
    <x v="6"/>
    <s v="Banks"/>
  </r>
  <r>
    <x v="215"/>
    <x v="1"/>
    <d v="2013-12-31T00:00:00"/>
    <n v="97142000000"/>
    <s v=" $-   "/>
    <n v="70467000000"/>
    <s v=" $-   "/>
    <n v="225000000"/>
    <x v="6"/>
    <s v="Banks"/>
  </r>
  <r>
    <x v="215"/>
    <x v="2"/>
    <d v="2014-12-31T00:00:00"/>
    <n v="91973000000"/>
    <s v=" $-   "/>
    <n v="61274000000"/>
    <s v=" $-   "/>
    <n v="3139000000"/>
    <x v="6"/>
    <s v="Banks"/>
  </r>
  <r>
    <x v="215"/>
    <x v="3"/>
    <d v="2015-12-31T00:00:00"/>
    <n v="89716000000"/>
    <s v=" $-   "/>
    <n v="59014000000"/>
    <s v=" $-   "/>
    <n v="3827000000"/>
    <x v="6"/>
    <s v="Banks"/>
  </r>
  <r>
    <x v="216"/>
    <x v="0"/>
    <d v="2013-02-02T00:00:00"/>
    <n v="12134000000"/>
    <n v="7432000000"/>
    <n v="3357000000"/>
    <s v=" $-   "/>
    <s v=" $-   "/>
    <x v="1"/>
    <s v="Department Stores"/>
  </r>
  <r>
    <x v="216"/>
    <x v="1"/>
    <d v="2014-02-01T00:00:00"/>
    <n v="12540000000"/>
    <n v="7737000000"/>
    <n v="3453000000"/>
    <s v=" $-   "/>
    <s v=" $-   "/>
    <x v="1"/>
    <s v="Department Stores"/>
  </r>
  <r>
    <x v="216"/>
    <x v="2"/>
    <d v="2015-01-31T00:00:00"/>
    <n v="13506000000"/>
    <n v="8406000000"/>
    <n v="3777000000"/>
    <s v=" $-   "/>
    <s v=" $-   "/>
    <x v="1"/>
    <s v="Department Stores"/>
  </r>
  <r>
    <x v="216"/>
    <x v="3"/>
    <d v="2016-01-30T00:00:00"/>
    <n v="14437000000"/>
    <n v="9168000000"/>
    <n v="4168000000"/>
    <s v=" $-   "/>
    <s v=" $-   "/>
    <x v="1"/>
    <s v="Department Stores"/>
  </r>
  <r>
    <x v="217"/>
    <x v="0"/>
    <d v="2012-12-29T00:00:00"/>
    <n v="14197000000"/>
    <n v="8763000000"/>
    <n v="3872000000"/>
    <s v=" $-   "/>
    <s v=" $-   "/>
    <x v="4"/>
    <s v="Packaged Foods &amp; Meats"/>
  </r>
  <r>
    <x v="217"/>
    <x v="1"/>
    <d v="2013-12-28T00:00:00"/>
    <n v="14792000000"/>
    <n v="8689000000"/>
    <n v="3266000000"/>
    <s v=" $-   "/>
    <s v=" $-   "/>
    <x v="4"/>
    <s v="Packaged Foods &amp; Meats"/>
  </r>
  <r>
    <x v="217"/>
    <x v="2"/>
    <d v="2015-01-03T00:00:00"/>
    <n v="14580000000"/>
    <n v="9517000000"/>
    <n v="4039000000"/>
    <s v=" $-   "/>
    <s v=" $-   "/>
    <x v="4"/>
    <s v="Packaged Foods &amp; Meats"/>
  </r>
  <r>
    <x v="217"/>
    <x v="3"/>
    <d v="2016-01-02T00:00:00"/>
    <n v="13525000000"/>
    <n v="8844000000"/>
    <n v="3590000000"/>
    <s v=" $-   "/>
    <s v=" $-   "/>
    <x v="4"/>
    <s v="Packaged Foods &amp; Meats"/>
  </r>
  <r>
    <x v="218"/>
    <x v="0"/>
    <d v="2013-09-30T00:00:00"/>
    <n v="1287577000"/>
    <n v="1073447000"/>
    <n v="174085000"/>
    <s v=" $-   "/>
    <n v="12784000"/>
    <x v="6"/>
    <s v="Banks"/>
  </r>
  <r>
    <x v="218"/>
    <x v="1"/>
    <d v="2014-09-30T00:00:00"/>
    <n v="1463767000"/>
    <n v="1200308000"/>
    <n v="194491000"/>
    <s v=" $-   "/>
    <n v="13279000"/>
    <x v="6"/>
    <s v="Banks"/>
  </r>
  <r>
    <x v="218"/>
    <x v="2"/>
    <d v="2015-09-30T00:00:00"/>
    <n v="1627413000"/>
    <n v="1354969000"/>
    <n v="207519000"/>
    <s v=" $-   "/>
    <n v="13338000"/>
    <x v="6"/>
    <s v="Banks"/>
  </r>
  <r>
    <x v="218"/>
    <x v="3"/>
    <d v="2016-09-30T00:00:00"/>
    <n v="1822114000"/>
    <n v="1524907000"/>
    <n v="224088000"/>
    <s v=" $-   "/>
    <n v="13794000"/>
    <x v="6"/>
    <s v="Banks"/>
  </r>
  <r>
    <x v="219"/>
    <x v="0"/>
    <d v="2012-12-31T00:00:00"/>
    <n v="793373000"/>
    <n v="206974000"/>
    <n v="123524000"/>
    <s v=" $-   "/>
    <n v="214827000"/>
    <x v="7"/>
    <s v="REITs"/>
  </r>
  <r>
    <x v="219"/>
    <x v="1"/>
    <d v="2013-12-31T00:00:00"/>
    <n v="861527000"/>
    <n v="221498000"/>
    <n v="127470000"/>
    <s v=" $-   "/>
    <n v="224713000"/>
    <x v="7"/>
    <s v="REITs"/>
  </r>
  <r>
    <x v="219"/>
    <x v="2"/>
    <d v="2014-12-31T00:00:00"/>
    <n v="993897000"/>
    <n v="258617000"/>
    <n v="122201000"/>
    <s v=" $-   "/>
    <n v="258074000"/>
    <x v="7"/>
    <s v="REITs"/>
  </r>
  <r>
    <x v="219"/>
    <x v="3"/>
    <d v="2015-12-31T00:00:00"/>
    <n v="1166769000"/>
    <n v="304477000"/>
    <n v="122735000"/>
    <s v=" $-   "/>
    <n v="344527000"/>
    <x v="7"/>
    <s v="REITs"/>
  </r>
  <r>
    <x v="220"/>
    <x v="0"/>
    <d v="2013-06-30T00:00:00"/>
    <n v="2842781000"/>
    <n v="1237452000"/>
    <n v="387812000"/>
    <n v="487832000"/>
    <s v=" $-   "/>
    <x v="2"/>
    <s v="Semiconductor Equipment"/>
  </r>
  <r>
    <x v="220"/>
    <x v="1"/>
    <d v="2014-06-30T00:00:00"/>
    <n v="2929408000"/>
    <n v="1232962000"/>
    <n v="384907000"/>
    <n v="539469000"/>
    <s v=" $-   "/>
    <x v="2"/>
    <s v="Semiconductor Equipment"/>
  </r>
  <r>
    <x v="220"/>
    <x v="2"/>
    <d v="2015-06-30T00:00:00"/>
    <n v="2814049000"/>
    <n v="1215229000"/>
    <n v="406864000"/>
    <n v="530616000"/>
    <s v=" $-   "/>
    <x v="2"/>
    <s v="Semiconductor Equipment"/>
  </r>
  <r>
    <x v="220"/>
    <x v="3"/>
    <d v="2016-06-30T00:00:00"/>
    <n v="2984493000"/>
    <n v="1163391000"/>
    <n v="379399000"/>
    <n v="481258000"/>
    <s v=" $-   "/>
    <x v="2"/>
    <s v="Semiconductor Equipment"/>
  </r>
  <r>
    <x v="221"/>
    <x v="0"/>
    <d v="2013-12-31T00:00:00"/>
    <n v="19561000000"/>
    <n v="12952000000"/>
    <n v="3706000000"/>
    <s v=" $-   "/>
    <s v=" $-   "/>
    <x v="4"/>
    <s v="Household Products"/>
  </r>
  <r>
    <x v="221"/>
    <x v="1"/>
    <d v="2014-12-31T00:00:00"/>
    <n v="19724000000"/>
    <n v="13041000000"/>
    <n v="4162000000"/>
    <s v=" $-   "/>
    <s v=" $-   "/>
    <x v="4"/>
    <s v="Household Products"/>
  </r>
  <r>
    <x v="221"/>
    <x v="2"/>
    <d v="2015-12-31T00:00:00"/>
    <n v="18591000000"/>
    <n v="11967000000"/>
    <n v="5011000000"/>
    <s v=" $-   "/>
    <s v=" $-   "/>
    <x v="4"/>
    <s v="Household Products"/>
  </r>
  <r>
    <x v="221"/>
    <x v="3"/>
    <d v="2016-12-31T00:00:00"/>
    <n v="18202000000"/>
    <n v="11551000000"/>
    <n v="3334000000"/>
    <s v=" $-   "/>
    <s v=" $-   "/>
    <x v="4"/>
    <s v="Household Products"/>
  </r>
  <r>
    <x v="222"/>
    <x v="0"/>
    <d v="2013-12-31T00:00:00"/>
    <n v="14070000000"/>
    <n v="7365000000"/>
    <n v="1007000000"/>
    <s v=" $-   "/>
    <n v="1806000000"/>
    <x v="9"/>
    <s v="Oil &amp; Gas Refining &amp; Marketing &amp; Transportation"/>
  </r>
  <r>
    <x v="222"/>
    <x v="1"/>
    <d v="2014-12-31T00:00:00"/>
    <n v="16226000000"/>
    <n v="8435000000"/>
    <n v="1029000000"/>
    <s v=" $-   "/>
    <n v="2040000000"/>
    <x v="9"/>
    <s v="Oil &amp; Gas Refining &amp; Marketing &amp; Transportation"/>
  </r>
  <r>
    <x v="222"/>
    <x v="2"/>
    <d v="2015-12-31T00:00:00"/>
    <n v="14403000000"/>
    <n v="6452000000"/>
    <n v="1126000000"/>
    <s v=" $-   "/>
    <n v="2309000000"/>
    <x v="9"/>
    <s v="Oil &amp; Gas Refining &amp; Marketing &amp; Transportation"/>
  </r>
  <r>
    <x v="222"/>
    <x v="3"/>
    <d v="2016-12-31T00:00:00"/>
    <n v="13058000000"/>
    <n v="5801000000"/>
    <n v="1089000000"/>
    <s v=" $-   "/>
    <n v="2209000000"/>
    <x v="9"/>
    <s v="Oil &amp; Gas Refining &amp; Marketing &amp; Transportation"/>
  </r>
  <r>
    <x v="223"/>
    <x v="0"/>
    <d v="2013-02-28T00:00:00"/>
    <n v="10962818000"/>
    <n v="9498456000"/>
    <n v="731767000"/>
    <s v=" $-   "/>
    <s v=" $-   "/>
    <x v="1"/>
    <s v="Specialty Stores"/>
  </r>
  <r>
    <x v="223"/>
    <x v="1"/>
    <d v="2014-02-28T00:00:00"/>
    <n v="12574299000"/>
    <n v="10925598000"/>
    <n v="819048000"/>
    <s v=" $-   "/>
    <s v=" $-   "/>
    <x v="1"/>
    <s v="Specialty Stores"/>
  </r>
  <r>
    <x v="223"/>
    <x v="2"/>
    <d v="2015-02-28T00:00:00"/>
    <n v="14268716000"/>
    <n v="12381189000"/>
    <n v="890431000"/>
    <s v=" $-   "/>
    <s v=" $-   "/>
    <x v="1"/>
    <s v="Specialty Stores"/>
  </r>
  <r>
    <x v="223"/>
    <x v="3"/>
    <d v="2016-02-29T00:00:00"/>
    <n v="15149675000"/>
    <n v="13130915000"/>
    <n v="959899000"/>
    <s v=" $-   "/>
    <s v=" $-   "/>
    <x v="1"/>
    <s v="Specialty Stores"/>
  </r>
  <r>
    <x v="224"/>
    <x v="0"/>
    <d v="2012-12-31T00:00:00"/>
    <n v="48017000000"/>
    <n v="19053000000"/>
    <n v="18185000000"/>
    <s v=" $-   "/>
    <s v=" $-   "/>
    <x v="4"/>
    <s v="Soft Drinks"/>
  </r>
  <r>
    <x v="224"/>
    <x v="1"/>
    <d v="2013-12-31T00:00:00"/>
    <n v="46854000000"/>
    <n v="18421000000"/>
    <n v="18205000000"/>
    <s v=" $-   "/>
    <s v=" $-   "/>
    <x v="4"/>
    <s v="Soft Drinks"/>
  </r>
  <r>
    <x v="224"/>
    <x v="2"/>
    <d v="2014-12-31T00:00:00"/>
    <n v="45998000000"/>
    <n v="17889000000"/>
    <n v="18401000000"/>
    <s v=" $-   "/>
    <s v=" $-   "/>
    <x v="4"/>
    <s v="Soft Drinks"/>
  </r>
  <r>
    <x v="224"/>
    <x v="3"/>
    <d v="2015-12-31T00:00:00"/>
    <n v="44294000000"/>
    <n v="17482000000"/>
    <n v="18084000000"/>
    <s v=" $-   "/>
    <s v=" $-   "/>
    <x v="4"/>
    <s v="Soft Drinks"/>
  </r>
  <r>
    <x v="225"/>
    <x v="0"/>
    <d v="2013-03-30T00:00:00"/>
    <n v="2181732000"/>
    <n v="875166000"/>
    <n v="621536000"/>
    <s v=" $-   "/>
    <n v="54291000"/>
    <x v="1"/>
    <s v="Apparel, Accessories &amp; Luxury Goods"/>
  </r>
  <r>
    <x v="225"/>
    <x v="1"/>
    <d v="2014-03-29T00:00:00"/>
    <n v="3310800000"/>
    <n v="1294700000"/>
    <n v="926900000"/>
    <s v=" $-   "/>
    <n v="79700000"/>
    <x v="1"/>
    <s v="Apparel, Accessories &amp; Luxury Goods"/>
  </r>
  <r>
    <x v="225"/>
    <x v="2"/>
    <d v="2015-03-28T00:00:00"/>
    <n v="4371500000"/>
    <n v="1723800000"/>
    <n v="1251500000"/>
    <s v=" $-   "/>
    <n v="138400000"/>
    <x v="1"/>
    <s v="Apparel, Accessories &amp; Luxury Goods"/>
  </r>
  <r>
    <x v="225"/>
    <x v="3"/>
    <d v="2016-04-02T00:00:00"/>
    <n v="4712100000"/>
    <n v="1914900000"/>
    <n v="1428000000"/>
    <s v=" $-   "/>
    <n v="183200000"/>
    <x v="1"/>
    <s v="Apparel, Accessories &amp; Luxury Goods"/>
  </r>
  <r>
    <x v="226"/>
    <x v="0"/>
    <d v="2013-02-02T00:00:00"/>
    <n v="96619000000"/>
    <n v="76726000000"/>
    <n v="15477000000"/>
    <s v=" $-   "/>
    <n v="1652000000"/>
    <x v="4"/>
    <s v="Food Retail"/>
  </r>
  <r>
    <x v="226"/>
    <x v="1"/>
    <d v="2014-02-01T00:00:00"/>
    <n v="98375000000"/>
    <n v="78138000000"/>
    <n v="15809000000"/>
    <s v=" $-   "/>
    <n v="1703000000"/>
    <x v="4"/>
    <s v="Food Retail"/>
  </r>
  <r>
    <x v="226"/>
    <x v="2"/>
    <d v="2015-01-31T00:00:00"/>
    <n v="108465000000"/>
    <n v="85512000000"/>
    <n v="17868000000"/>
    <s v=" $-   "/>
    <n v="1948000000"/>
    <x v="4"/>
    <s v="Food Retail"/>
  </r>
  <r>
    <x v="226"/>
    <x v="3"/>
    <d v="2016-01-30T00:00:00"/>
    <n v="109830000000"/>
    <n v="85496000000"/>
    <n v="18669000000"/>
    <s v=" $-   "/>
    <n v="2089000000"/>
    <x v="4"/>
    <s v="Food Retail"/>
  </r>
  <r>
    <x v="227"/>
    <x v="0"/>
    <d v="2013-02-02T00:00:00"/>
    <n v="19279000000"/>
    <n v="12289000000"/>
    <n v="4267000000"/>
    <s v=" $-   "/>
    <n v="833000000"/>
    <x v="1"/>
    <s v="General Merchandise Stores"/>
  </r>
  <r>
    <x v="227"/>
    <x v="1"/>
    <d v="2014-02-01T00:00:00"/>
    <n v="19031000000"/>
    <n v="12087000000"/>
    <n v="4313000000"/>
    <s v=" $-   "/>
    <n v="889000000"/>
    <x v="1"/>
    <s v="General Merchandise Stores"/>
  </r>
  <r>
    <x v="227"/>
    <x v="2"/>
    <d v="2015-01-31T00:00:00"/>
    <n v="19023000000"/>
    <n v="12098000000"/>
    <n v="4350000000"/>
    <s v=" $-   "/>
    <n v="886000000"/>
    <x v="1"/>
    <s v="General Merchandise Stores"/>
  </r>
  <r>
    <x v="227"/>
    <x v="3"/>
    <d v="2016-01-30T00:00:00"/>
    <n v="19204000000"/>
    <n v="12265000000"/>
    <n v="4452000000"/>
    <s v=" $-   "/>
    <n v="934000000"/>
    <x v="1"/>
    <s v="General Merchandise Stores"/>
  </r>
  <r>
    <x v="228"/>
    <x v="0"/>
    <d v="2013-12-31T00:00:00"/>
    <n v="2369300000"/>
    <n v="805300000"/>
    <n v="602100000"/>
    <s v=" $-   "/>
    <n v="223300000"/>
    <x v="0"/>
    <s v="Railroads"/>
  </r>
  <r>
    <x v="228"/>
    <x v="1"/>
    <d v="2014-12-31T00:00:00"/>
    <n v="2577100000"/>
    <n v="877900000"/>
    <n v="632000000"/>
    <s v=" $-   "/>
    <n v="258100000"/>
    <x v="0"/>
    <s v="Railroads"/>
  </r>
  <r>
    <x v="228"/>
    <x v="2"/>
    <d v="2015-12-31T00:00:00"/>
    <n v="2418800000"/>
    <n v="759200000"/>
    <n v="571200000"/>
    <s v=" $-   "/>
    <n v="284600000"/>
    <x v="0"/>
    <s v="Railroads"/>
  </r>
  <r>
    <x v="228"/>
    <x v="3"/>
    <d v="2016-12-31T00:00:00"/>
    <n v="2334200000"/>
    <n v="691100000"/>
    <n v="519600000"/>
    <s v=" $-   "/>
    <n v="305000000"/>
    <x v="0"/>
    <s v="Railroads"/>
  </r>
  <r>
    <x v="229"/>
    <x v="0"/>
    <d v="2013-02-02T00:00:00"/>
    <n v="10459000000"/>
    <n v="6073000000"/>
    <n v="2720000000"/>
    <s v=" $-   "/>
    <s v=" $-   "/>
    <x v="1"/>
    <s v="Apparel Retail"/>
  </r>
  <r>
    <x v="229"/>
    <x v="1"/>
    <d v="2014-02-01T00:00:00"/>
    <n v="10773000000"/>
    <n v="6344000000"/>
    <n v="2686000000"/>
    <s v=" $-   "/>
    <s v=" $-   "/>
    <x v="1"/>
    <s v="Apparel Retail"/>
  </r>
  <r>
    <x v="229"/>
    <x v="2"/>
    <d v="2015-01-31T00:00:00"/>
    <n v="11454000000"/>
    <n v="6646000000"/>
    <n v="2855000000"/>
    <s v=" $-   "/>
    <s v=" $-   "/>
    <x v="1"/>
    <s v="Apparel Retail"/>
  </r>
  <r>
    <x v="229"/>
    <x v="3"/>
    <d v="2016-01-30T00:00:00"/>
    <n v="12154000000"/>
    <n v="6950000000"/>
    <n v="3012000000"/>
    <s v=" $-   "/>
    <s v=" $-   "/>
    <x v="1"/>
    <s v="Apparel Retail"/>
  </r>
  <r>
    <x v="230"/>
    <x v="0"/>
    <d v="2012-12-31T00:00:00"/>
    <n v="3414500000"/>
    <n v="2718900000"/>
    <n v="346100000"/>
    <s v=" $-   "/>
    <n v="25100000"/>
    <x v="0"/>
    <s v="Industrial Conglomerates"/>
  </r>
  <r>
    <x v="230"/>
    <x v="1"/>
    <d v="2013-12-31T00:00:00"/>
    <n v="3477200000"/>
    <n v="2767300000"/>
    <n v="346900000"/>
    <s v=" $-   "/>
    <n v="25400000"/>
    <x v="0"/>
    <s v="Industrial Conglomerates"/>
  </r>
  <r>
    <x v="230"/>
    <x v="2"/>
    <d v="2014-12-31T00:00:00"/>
    <n v="3782300000"/>
    <n v="2991900000"/>
    <n v="439200000"/>
    <s v=" $-   "/>
    <n v="19700000"/>
    <x v="0"/>
    <s v="Industrial Conglomerates"/>
  </r>
  <r>
    <x v="230"/>
    <x v="3"/>
    <d v="2015-12-31T00:00:00"/>
    <n v="3917200000"/>
    <n v="2994000000"/>
    <n v="411800000"/>
    <s v=" $-   "/>
    <n v="20800000"/>
    <x v="0"/>
    <s v="Industrial Conglomerates"/>
  </r>
  <r>
    <x v="231"/>
    <x v="0"/>
    <d v="2013-11-30T00:00:00"/>
    <n v="5935095000"/>
    <n v="4920664000"/>
    <n v="328595000"/>
    <s v=" $-   "/>
    <s v=" $-   "/>
    <x v="1"/>
    <s v="Homebuilding"/>
  </r>
  <r>
    <x v="231"/>
    <x v="1"/>
    <d v="2014-11-30T00:00:00"/>
    <n v="7779812000"/>
    <n v="6336272000"/>
    <n v="521502000"/>
    <s v=" $-   "/>
    <s v=" $-   "/>
    <x v="1"/>
    <s v="Homebuilding"/>
  </r>
  <r>
    <x v="231"/>
    <x v="2"/>
    <d v="2015-11-30T00:00:00"/>
    <n v="9474008000"/>
    <n v="7757571000"/>
    <n v="630421000"/>
    <s v=" $-   "/>
    <s v=" $-   "/>
    <x v="1"/>
    <s v="Homebuilding"/>
  </r>
  <r>
    <x v="231"/>
    <x v="3"/>
    <d v="2016-11-30T00:00:00"/>
    <n v="10949999000"/>
    <n v="8923519000"/>
    <n v="764117000"/>
    <s v=" $-   "/>
    <s v=" $-   "/>
    <x v="1"/>
    <s v="Homebuilding"/>
  </r>
  <r>
    <x v="232"/>
    <x v="0"/>
    <d v="2012-12-31T00:00:00"/>
    <n v="5671400000"/>
    <n v="3421700000"/>
    <n v="1114600000"/>
    <s v=" $-   "/>
    <n v="86300000"/>
    <x v="3"/>
    <s v="Health Care Facilities"/>
  </r>
  <r>
    <x v="232"/>
    <x v="1"/>
    <d v="2013-12-31T00:00:00"/>
    <n v="5808300000"/>
    <n v="3585100000"/>
    <n v="1128800000"/>
    <s v=" $-   "/>
    <n v="81700000"/>
    <x v="3"/>
    <s v="Health Care Facilities"/>
  </r>
  <r>
    <x v="232"/>
    <x v="2"/>
    <d v="2014-12-31T00:00:00"/>
    <n v="6011600000"/>
    <n v="3808500000"/>
    <n v="1198200000"/>
    <s v=" $-   "/>
    <n v="76700000"/>
    <x v="3"/>
    <s v="Health Care Facilities"/>
  </r>
  <r>
    <x v="232"/>
    <x v="3"/>
    <d v="2015-12-31T00:00:00"/>
    <n v="8680100000"/>
    <n v="5776800000"/>
    <n v="1622000000"/>
    <s v=" $-   "/>
    <n v="164500000"/>
    <x v="3"/>
    <s v="Health Care Facilities"/>
  </r>
  <r>
    <x v="233"/>
    <x v="0"/>
    <d v="2012-12-31T00:00:00"/>
    <n v="4122930000"/>
    <n v="2398790000"/>
    <n v="1219343000"/>
    <s v=" $-   "/>
    <n v="64093000"/>
    <x v="1"/>
    <s v="Distributors"/>
  </r>
  <r>
    <x v="233"/>
    <x v="1"/>
    <d v="2013-12-31T00:00:00"/>
    <n v="5062528000"/>
    <n v="2987126000"/>
    <n v="1454080000"/>
    <s v=" $-   "/>
    <n v="80969000"/>
    <x v="1"/>
    <s v="Distributors"/>
  </r>
  <r>
    <x v="233"/>
    <x v="2"/>
    <d v="2014-12-31T00:00:00"/>
    <n v="6740064000"/>
    <n v="4088151000"/>
    <n v="1866520000"/>
    <s v=" $-   "/>
    <n v="120719000"/>
    <x v="1"/>
    <s v="Distributors"/>
  </r>
  <r>
    <x v="233"/>
    <x v="3"/>
    <d v="2015-12-31T00:00:00"/>
    <n v="7192633000"/>
    <n v="4359104000"/>
    <n v="1987271000"/>
    <s v=" $-   "/>
    <n v="122120000"/>
    <x v="1"/>
    <s v="Distributors"/>
  </r>
  <r>
    <x v="234"/>
    <x v="0"/>
    <d v="2012-12-31T00:00:00"/>
    <n v="13107000000"/>
    <n v="11799000000"/>
    <s v=" $-   "/>
    <s v=" $-   "/>
    <s v=" $-   "/>
    <x v="0"/>
    <s v="Industrial Conglomerates"/>
  </r>
  <r>
    <x v="234"/>
    <x v="1"/>
    <d v="2013-12-31T00:00:00"/>
    <n v="11420000000"/>
    <n v="10303000000"/>
    <s v=" $-   "/>
    <s v=" $-   "/>
    <s v=" $-   "/>
    <x v="0"/>
    <s v="Industrial Conglomerates"/>
  </r>
  <r>
    <x v="234"/>
    <x v="2"/>
    <d v="2014-12-31T00:00:00"/>
    <n v="10986000000"/>
    <n v="9974000000"/>
    <s v=" $-   "/>
    <s v=" $-   "/>
    <s v=" $-   "/>
    <x v="0"/>
    <s v="Industrial Conglomerates"/>
  </r>
  <r>
    <x v="234"/>
    <x v="3"/>
    <d v="2015-12-31T00:00:00"/>
    <n v="10466000000"/>
    <n v="9576000000"/>
    <s v=" $-   "/>
    <s v=" $-   "/>
    <s v=" $-   "/>
    <x v="0"/>
    <s v="Industrial Conglomerates"/>
  </r>
  <r>
    <x v="235"/>
    <x v="0"/>
    <d v="2013-06-30T00:00:00"/>
    <n v="1282236000"/>
    <n v="322516000"/>
    <n v="151382000"/>
    <n v="235184000"/>
    <s v=" $-   "/>
    <x v="2"/>
    <s v="Semiconductors"/>
  </r>
  <r>
    <x v="235"/>
    <x v="1"/>
    <d v="2014-06-29T00:00:00"/>
    <n v="1388386000"/>
    <n v="338580000"/>
    <n v="159642000"/>
    <n v="250434000"/>
    <s v=" $-   "/>
    <x v="2"/>
    <s v="Semiconductors"/>
  </r>
  <r>
    <x v="235"/>
    <x v="2"/>
    <d v="2015-06-28T00:00:00"/>
    <n v="1475139000"/>
    <n v="355727000"/>
    <n v="169952000"/>
    <n v="266761000"/>
    <s v=" $-   "/>
    <x v="2"/>
    <s v="Semiconductors"/>
  </r>
  <r>
    <x v="235"/>
    <x v="3"/>
    <d v="2016-07-03T00:00:00"/>
    <n v="1423936000"/>
    <n v="343801000"/>
    <n v="170120000"/>
    <n v="276462000"/>
    <s v=" $-   "/>
    <x v="2"/>
    <s v="Semiconductors"/>
  </r>
  <r>
    <x v="236"/>
    <x v="0"/>
    <d v="2012-12-31T00:00:00"/>
    <n v="22603400000"/>
    <n v="4796500000"/>
    <n v="6839500000"/>
    <n v="5278100000"/>
    <s v=" $-   "/>
    <x v="3"/>
    <s v="Pharmaceuticals"/>
  </r>
  <r>
    <x v="236"/>
    <x v="1"/>
    <d v="2013-12-31T00:00:00"/>
    <n v="23113100000"/>
    <n v="4908100000"/>
    <n v="6606700000"/>
    <n v="5531300000"/>
    <s v=" $-   "/>
    <x v="3"/>
    <s v="Pharmaceuticals"/>
  </r>
  <r>
    <x v="236"/>
    <x v="2"/>
    <d v="2014-12-31T00:00:00"/>
    <n v="19615600000"/>
    <n v="4932500000"/>
    <n v="6280300000"/>
    <n v="4733600000"/>
    <s v=" $-   "/>
    <x v="3"/>
    <s v="Pharmaceuticals"/>
  </r>
  <r>
    <x v="236"/>
    <x v="3"/>
    <d v="2015-12-31T00:00:00"/>
    <n v="19958700000"/>
    <n v="5037200000"/>
    <n v="6432400000"/>
    <n v="4796400000"/>
    <s v=" $-   "/>
    <x v="3"/>
    <s v="Pharmaceuticals"/>
  </r>
  <r>
    <x v="237"/>
    <x v="0"/>
    <d v="2013-12-31T00:00:00"/>
    <n v="45358000000"/>
    <n v="41171000000"/>
    <n v="-318000000"/>
    <s v=" $-   "/>
    <s v=" $-   "/>
    <x v="0"/>
    <s v="Aerospace &amp; Defense"/>
  </r>
  <r>
    <x v="237"/>
    <x v="1"/>
    <d v="2014-12-31T00:00:00"/>
    <n v="39946000000"/>
    <n v="35263000000"/>
    <n v="-329000000"/>
    <s v=" $-   "/>
    <s v=" $-   "/>
    <x v="0"/>
    <s v="Aerospace &amp; Defense"/>
  </r>
  <r>
    <x v="237"/>
    <x v="2"/>
    <d v="2015-12-31T00:00:00"/>
    <n v="40536000000"/>
    <n v="36044000000"/>
    <n v="-220000000"/>
    <s v=" $-   "/>
    <s v=" $-   "/>
    <x v="0"/>
    <s v="Aerospace &amp; Defense"/>
  </r>
  <r>
    <x v="237"/>
    <x v="3"/>
    <d v="2016-12-31T00:00:00"/>
    <n v="47248000000"/>
    <n v="42186000000"/>
    <n v="-487000000"/>
    <s v=" $-   "/>
    <s v=" $-   "/>
    <x v="0"/>
    <s v="Aerospace &amp; Defense"/>
  </r>
  <r>
    <x v="238"/>
    <x v="0"/>
    <d v="2012-12-31T00:00:00"/>
    <n v="3094500000"/>
    <n v="2144200000"/>
    <n v="98200000"/>
    <s v=" $-   "/>
    <n v="332400000"/>
    <x v="5"/>
    <s v="Electric Utilities"/>
  </r>
  <r>
    <x v="238"/>
    <x v="1"/>
    <d v="2013-12-31T00:00:00"/>
    <n v="3276800000"/>
    <n v="2272400000"/>
    <n v="99600000"/>
    <s v=" $-   "/>
    <n v="370900000"/>
    <x v="5"/>
    <s v="Electric Utilities"/>
  </r>
  <r>
    <x v="238"/>
    <x v="2"/>
    <d v="2014-12-31T00:00:00"/>
    <n v="3350300000"/>
    <n v="2317500000"/>
    <n v="101100000"/>
    <s v=" $-   "/>
    <n v="388100000"/>
    <x v="5"/>
    <s v="Electric Utilities"/>
  </r>
  <r>
    <x v="238"/>
    <x v="3"/>
    <d v="2015-12-31T00:00:00"/>
    <n v="3253600000"/>
    <n v="2171600000"/>
    <n v="103700000"/>
    <s v=" $-   "/>
    <n v="401300000"/>
    <x v="5"/>
    <s v="Electric Utilities"/>
  </r>
  <r>
    <x v="239"/>
    <x v="0"/>
    <d v="2013-02-01T00:00:00"/>
    <n v="50521000000"/>
    <n v="33194000000"/>
    <n v="12244000000"/>
    <s v=" $-   "/>
    <n v="1523000000"/>
    <x v="1"/>
    <s v="Home Improvement Retail"/>
  </r>
  <r>
    <x v="239"/>
    <x v="1"/>
    <d v="2014-01-31T00:00:00"/>
    <n v="53417000000"/>
    <n v="34941000000"/>
    <n v="12865000000"/>
    <s v=" $-   "/>
    <n v="1462000000"/>
    <x v="1"/>
    <s v="Home Improvement Retail"/>
  </r>
  <r>
    <x v="239"/>
    <x v="2"/>
    <d v="2015-01-30T00:00:00"/>
    <n v="56223000000"/>
    <n v="36665000000"/>
    <n v="13281000000"/>
    <s v=" $-   "/>
    <n v="1485000000"/>
    <x v="1"/>
    <s v="Home Improvement Retail"/>
  </r>
  <r>
    <x v="239"/>
    <x v="3"/>
    <d v="2016-01-29T00:00:00"/>
    <n v="59074000000"/>
    <n v="38504000000"/>
    <n v="14115000000"/>
    <s v=" $-   "/>
    <n v="1484000000"/>
    <x v="1"/>
    <s v="Home Improvement Retail"/>
  </r>
  <r>
    <x v="240"/>
    <x v="0"/>
    <d v="2013-06-30T00:00:00"/>
    <n v="3598916000"/>
    <n v="2195857000"/>
    <n v="601300000"/>
    <n v="683688000"/>
    <s v=" $-   "/>
    <x v="2"/>
    <s v="Semiconductor Equipment"/>
  </r>
  <r>
    <x v="240"/>
    <x v="1"/>
    <d v="2014-06-29T00:00:00"/>
    <n v="4607309000"/>
    <n v="2599828000"/>
    <n v="613341000"/>
    <n v="716471000"/>
    <s v=" $-   "/>
    <x v="2"/>
    <s v="Semiconductor Equipment"/>
  </r>
  <r>
    <x v="240"/>
    <x v="2"/>
    <d v="2015-06-28T00:00:00"/>
    <n v="5259312000"/>
    <n v="2974976000"/>
    <n v="591611000"/>
    <n v="825242000"/>
    <s v=" $-   "/>
    <x v="2"/>
    <s v="Semiconductor Equipment"/>
  </r>
  <r>
    <x v="240"/>
    <x v="3"/>
    <d v="2016-06-26T00:00:00"/>
    <n v="5885893000"/>
    <n v="3266971000"/>
    <n v="630954000"/>
    <n v="913712000"/>
    <s v=" $-   "/>
    <x v="2"/>
    <s v="Semiconductor Equipment"/>
  </r>
  <r>
    <x v="241"/>
    <x v="0"/>
    <d v="2012-12-31T00:00:00"/>
    <n v="7810610000"/>
    <n v="7479746000"/>
    <n v="360586000"/>
    <s v=" $-   "/>
    <n v="116388000"/>
    <x v="6"/>
    <s v="Multi-Sector Holdings"/>
  </r>
  <r>
    <x v="241"/>
    <x v="1"/>
    <d v="2013-12-31T00:00:00"/>
    <n v="9531778000"/>
    <n v="7567707000"/>
    <n v="2177616000"/>
    <s v=" $-   "/>
    <n v="167425000"/>
    <x v="6"/>
    <s v="Multi-Sector Holdings"/>
  </r>
  <r>
    <x v="241"/>
    <x v="2"/>
    <d v="2014-12-31T00:00:00"/>
    <n v="10681897000"/>
    <n v="8024286000"/>
    <n v="2856642000"/>
    <s v=" $-   "/>
    <n v="185993000"/>
    <x v="6"/>
    <s v="Multi-Sector Holdings"/>
  </r>
  <r>
    <x v="241"/>
    <x v="3"/>
    <d v="2015-12-31T00:00:00"/>
    <n v="10116502000"/>
    <n v="7677233000"/>
    <n v="2620072000"/>
    <s v=" $-   "/>
    <n v="224133000"/>
    <x v="6"/>
    <s v="Multi-Sector Holdings"/>
  </r>
  <r>
    <x v="242"/>
    <x v="0"/>
    <d v="2013-12-31T00:00:00"/>
    <n v="17699000000"/>
    <n v="8307000000"/>
    <n v="7161000000"/>
    <s v=" $-   "/>
    <n v="867000000"/>
    <x v="0"/>
    <s v="Airlines"/>
  </r>
  <r>
    <x v="242"/>
    <x v="1"/>
    <d v="2014-12-31T00:00:00"/>
    <n v="18605000000"/>
    <n v="7677000000"/>
    <n v="7639000000"/>
    <s v=" $-   "/>
    <n v="938000000"/>
    <x v="0"/>
    <s v="Airlines"/>
  </r>
  <r>
    <x v="242"/>
    <x v="2"/>
    <d v="2015-12-31T00:00:00"/>
    <n v="19820000000"/>
    <n v="6025000000"/>
    <n v="8625000000"/>
    <s v=" $-   "/>
    <n v="1015000000"/>
    <x v="0"/>
    <s v="Airlines"/>
  </r>
  <r>
    <x v="242"/>
    <x v="3"/>
    <d v="2016-12-31T00:00:00"/>
    <n v="20425000000"/>
    <n v="6132000000"/>
    <n v="9312000000"/>
    <s v=" $-   "/>
    <n v="1221000000"/>
    <x v="0"/>
    <s v="Airlines"/>
  </r>
  <r>
    <x v="243"/>
    <x v="0"/>
    <d v="2012-12-31T00:00:00"/>
    <n v="6376000000"/>
    <n v="3851000000"/>
    <n v="1201000000"/>
    <s v=" $-   "/>
    <n v="749000000"/>
    <x v="10"/>
    <s v="Alternative Carriers"/>
  </r>
  <r>
    <x v="243"/>
    <x v="1"/>
    <d v="2013-12-31T00:00:00"/>
    <n v="6313000000"/>
    <n v="3685000000"/>
    <n v="1162000000"/>
    <s v=" $-   "/>
    <n v="800000000"/>
    <x v="10"/>
    <s v="Alternative Carriers"/>
  </r>
  <r>
    <x v="243"/>
    <x v="2"/>
    <d v="2014-12-31T00:00:00"/>
    <n v="6777000000"/>
    <n v="3775000000"/>
    <n v="1181000000"/>
    <s v=" $-   "/>
    <n v="808000000"/>
    <x v="10"/>
    <s v="Alternative Carriers"/>
  </r>
  <r>
    <x v="243"/>
    <x v="3"/>
    <d v="2015-12-31T00:00:00"/>
    <n v="8229000000"/>
    <n v="4265000000"/>
    <n v="1467000000"/>
    <s v=" $-   "/>
    <n v="1166000000"/>
    <x v="10"/>
    <s v="Alternative Carriers"/>
  </r>
  <r>
    <x v="244"/>
    <x v="0"/>
    <d v="2012-12-31T00:00:00"/>
    <n v="45352000000"/>
    <n v="39595000000"/>
    <n v="909000000"/>
    <n v="172000000"/>
    <s v=" $-   "/>
    <x v="8"/>
    <s v="Diversified Chemicals"/>
  </r>
  <r>
    <x v="244"/>
    <x v="1"/>
    <d v="2013-12-31T00:00:00"/>
    <n v="44062000000"/>
    <n v="37940000000"/>
    <n v="870000000"/>
    <n v="150000000"/>
    <s v=" $-   "/>
    <x v="8"/>
    <s v="Diversified Chemicals"/>
  </r>
  <r>
    <x v="244"/>
    <x v="2"/>
    <d v="2014-12-31T00:00:00"/>
    <n v="45608000000"/>
    <n v="38939000000"/>
    <n v="806000000"/>
    <n v="127000000"/>
    <s v=" $-   "/>
    <x v="8"/>
    <s v="Diversified Chemicals"/>
  </r>
  <r>
    <x v="244"/>
    <x v="3"/>
    <d v="2015-12-31T00:00:00"/>
    <n v="32735000000"/>
    <n v="25683000000"/>
    <n v="828000000"/>
    <n v="102000000"/>
    <s v=" $-   "/>
    <x v="8"/>
    <s v="Diversified Chemicals"/>
  </r>
  <r>
    <x v="245"/>
    <x v="0"/>
    <d v="2013-02-02T00:00:00"/>
    <n v="27686000000"/>
    <n v="16538000000"/>
    <n v="8482000000"/>
    <s v=" $-   "/>
    <s v=" $-   "/>
    <x v="1"/>
    <s v="Department Stores"/>
  </r>
  <r>
    <x v="245"/>
    <x v="1"/>
    <d v="2014-02-01T00:00:00"/>
    <n v="27931000000"/>
    <n v="16725000000"/>
    <n v="8440000000"/>
    <s v=" $-   "/>
    <s v=" $-   "/>
    <x v="1"/>
    <s v="Department Stores"/>
  </r>
  <r>
    <x v="245"/>
    <x v="2"/>
    <d v="2015-01-31T00:00:00"/>
    <n v="28105000000"/>
    <n v="16863000000"/>
    <n v="8355000000"/>
    <s v=" $-   "/>
    <s v=" $-   "/>
    <x v="1"/>
    <s v="Department Stores"/>
  </r>
  <r>
    <x v="245"/>
    <x v="3"/>
    <d v="2016-01-30T00:00:00"/>
    <n v="27079000000"/>
    <n v="16496000000"/>
    <n v="8256000000"/>
    <s v=" $-   "/>
    <s v=" $-   "/>
    <x v="1"/>
    <s v="Department Stores"/>
  </r>
  <r>
    <x v="246"/>
    <x v="0"/>
    <d v="2013-12-31T00:00:00"/>
    <n v="8312000000"/>
    <s v=" $-   "/>
    <n v="3456000000"/>
    <s v=" $-   "/>
    <n v="258000000"/>
    <x v="2"/>
    <s v="Internet Software &amp; Services"/>
  </r>
  <r>
    <x v="246"/>
    <x v="1"/>
    <d v="2014-12-31T00:00:00"/>
    <n v="9441000000"/>
    <s v=" $-   "/>
    <n v="4014000000"/>
    <s v=" $-   "/>
    <n v="321000000"/>
    <x v="2"/>
    <s v="Internet Software &amp; Services"/>
  </r>
  <r>
    <x v="246"/>
    <x v="2"/>
    <d v="2015-12-31T00:00:00"/>
    <n v="9667000000"/>
    <s v=" $-   "/>
    <n v="4162000000"/>
    <s v=" $-   "/>
    <n v="366000000"/>
    <x v="2"/>
    <s v="Internet Software &amp; Services"/>
  </r>
  <r>
    <x v="246"/>
    <x v="3"/>
    <d v="2016-12-31T00:00:00"/>
    <n v="10776000000"/>
    <s v=" $-   "/>
    <n v="4525000000"/>
    <s v=" $-   "/>
    <n v="373000000"/>
    <x v="2"/>
    <s v="Internet Software &amp; Services"/>
  </r>
  <r>
    <x v="247"/>
    <x v="0"/>
    <d v="2012-12-31T00:00:00"/>
    <n v="475888000"/>
    <n v="117275000"/>
    <n v="47115000"/>
    <s v=" $-   "/>
    <n v="121211000"/>
    <x v="7"/>
    <s v="Residential REITs"/>
  </r>
  <r>
    <x v="247"/>
    <x v="1"/>
    <d v="2013-12-31T00:00:00"/>
    <n v="635490000"/>
    <n v="172050000"/>
    <n v="43720000"/>
    <s v=" $-   "/>
    <n v="186979000"/>
    <x v="7"/>
    <s v="Residential REITs"/>
  </r>
  <r>
    <x v="247"/>
    <x v="2"/>
    <d v="2014-12-31T00:00:00"/>
    <n v="992332000"/>
    <n v="275379000"/>
    <n v="57664000"/>
    <s v=" $-   "/>
    <n v="301812000"/>
    <x v="7"/>
    <s v="Residential REITs"/>
  </r>
  <r>
    <x v="247"/>
    <x v="3"/>
    <d v="2015-12-31T00:00:00"/>
    <n v="1042779000"/>
    <n v="280901000"/>
    <n v="53992000"/>
    <s v=" $-   "/>
    <n v="294520000"/>
    <x v="7"/>
    <s v="Residential REITs"/>
  </r>
  <r>
    <x v="248"/>
    <x v="0"/>
    <d v="2012-12-31T00:00:00"/>
    <n v="797517000"/>
    <n v="337533000"/>
    <n v="20412000"/>
    <s v=" $-   "/>
    <n v="277621000"/>
    <x v="7"/>
    <s v="Retail REITs"/>
  </r>
  <r>
    <x v="248"/>
    <x v="1"/>
    <d v="2013-12-31T00:00:00"/>
    <n v="1029475000"/>
    <n v="423256000"/>
    <n v="27772000"/>
    <s v=" $-   "/>
    <n v="357165000"/>
    <x v="7"/>
    <s v="Retail REITs"/>
  </r>
  <r>
    <x v="248"/>
    <x v="2"/>
    <d v="2014-12-31T00:00:00"/>
    <n v="1105247000"/>
    <n v="441929000"/>
    <n v="29412000"/>
    <s v=" $-   "/>
    <n v="378716000"/>
    <x v="7"/>
    <s v="Retail REITs"/>
  </r>
  <r>
    <x v="248"/>
    <x v="3"/>
    <d v="2015-12-31T00:00:00"/>
    <n v="1288149000"/>
    <n v="497359000"/>
    <n v="29870000"/>
    <s v=" $-   "/>
    <n v="464472000"/>
    <x v="7"/>
    <s v="Retail REITs"/>
  </r>
  <r>
    <x v="249"/>
    <x v="0"/>
    <d v="2012-12-31T00:00:00"/>
    <n v="11814000000"/>
    <n v="10190000000"/>
    <n v="582000000"/>
    <s v=" $-   "/>
    <n v="102000000"/>
    <x v="1"/>
    <s v="Hotels, Resorts &amp; Cruise Lines"/>
  </r>
  <r>
    <x v="249"/>
    <x v="1"/>
    <d v="2013-12-31T00:00:00"/>
    <n v="12784000000"/>
    <n v="11020000000"/>
    <n v="649000000"/>
    <s v=" $-   "/>
    <n v="127000000"/>
    <x v="1"/>
    <s v="Hotels, Resorts &amp; Cruise Lines"/>
  </r>
  <r>
    <x v="249"/>
    <x v="2"/>
    <d v="2014-12-31T00:00:00"/>
    <n v="13796000000"/>
    <n v="11830000000"/>
    <n v="659000000"/>
    <s v=" $-   "/>
    <n v="148000000"/>
    <x v="1"/>
    <s v="Hotels, Resorts &amp; Cruise Lines"/>
  </r>
  <r>
    <x v="249"/>
    <x v="3"/>
    <d v="2015-12-31T00:00:00"/>
    <n v="14486000000"/>
    <n v="12363000000"/>
    <n v="634000000"/>
    <s v=" $-   "/>
    <n v="139000000"/>
    <x v="1"/>
    <s v="Hotels, Resorts &amp; Cruise Lines"/>
  </r>
  <r>
    <x v="250"/>
    <x v="0"/>
    <d v="2013-12-31T00:00:00"/>
    <n v="6761000000"/>
    <n v="4802000000"/>
    <n v="1347000000"/>
    <s v=" $-   "/>
    <s v=" $-   "/>
    <x v="0"/>
    <s v="Building Products"/>
  </r>
  <r>
    <x v="250"/>
    <x v="1"/>
    <d v="2014-12-31T00:00:00"/>
    <n v="7006000000"/>
    <n v="4946000000"/>
    <n v="1338000000"/>
    <s v=" $-   "/>
    <s v=" $-   "/>
    <x v="0"/>
    <s v="Building Products"/>
  </r>
  <r>
    <x v="250"/>
    <x v="2"/>
    <d v="2015-12-31T00:00:00"/>
    <n v="7142000000"/>
    <n v="4889000000"/>
    <n v="1339000000"/>
    <s v=" $-   "/>
    <s v=" $-   "/>
    <x v="0"/>
    <s v="Building Products"/>
  </r>
  <r>
    <x v="250"/>
    <x v="3"/>
    <d v="2016-12-31T00:00:00"/>
    <n v="7357000000"/>
    <n v="4901000000"/>
    <n v="1403000000"/>
    <s v=" $-   "/>
    <s v=" $-   "/>
    <x v="0"/>
    <s v="Building Products"/>
  </r>
  <r>
    <x v="251"/>
    <x v="0"/>
    <d v="2012-12-31T00:00:00"/>
    <n v="6420881000"/>
    <n v="3011684000"/>
    <n v="2388182000"/>
    <s v=" $-   "/>
    <s v=" $-   "/>
    <x v="1"/>
    <s v="Leisure Products"/>
  </r>
  <r>
    <x v="251"/>
    <x v="1"/>
    <d v="2013-12-31T00:00:00"/>
    <n v="6484892000"/>
    <n v="3006009000"/>
    <n v="2310780000"/>
    <s v=" $-   "/>
    <s v=" $-   "/>
    <x v="1"/>
    <s v="Leisure Products"/>
  </r>
  <r>
    <x v="251"/>
    <x v="2"/>
    <d v="2014-12-31T00:00:00"/>
    <n v="6023819000"/>
    <n v="3022797000"/>
    <n v="2347308000"/>
    <s v=" $-   "/>
    <s v=" $-   "/>
    <x v="1"/>
    <s v="Leisure Products"/>
  </r>
  <r>
    <x v="251"/>
    <x v="3"/>
    <d v="2015-12-31T00:00:00"/>
    <n v="5702613000"/>
    <n v="2896255000"/>
    <n v="2265436000"/>
    <s v=" $-   "/>
    <s v=" $-   "/>
    <x v="1"/>
    <s v="Leisure Products"/>
  </r>
  <r>
    <x v="252"/>
    <x v="0"/>
    <d v="2012-12-31T00:00:00"/>
    <n v="27567000000"/>
    <n v="16750700000"/>
    <n v="2211700000"/>
    <s v=" $-   "/>
    <s v=" $-   "/>
    <x v="1"/>
    <s v="Restaurants"/>
  </r>
  <r>
    <x v="252"/>
    <x v="1"/>
    <d v="2013-12-31T00:00:00"/>
    <n v="28105700000"/>
    <n v="17203000000"/>
    <n v="2138400000"/>
    <s v=" $-   "/>
    <s v=" $-   "/>
    <x v="1"/>
    <s v="Restaurants"/>
  </r>
  <r>
    <x v="252"/>
    <x v="2"/>
    <d v="2014-12-31T00:00:00"/>
    <n v="27441300000"/>
    <n v="16985600000"/>
    <n v="2506500000"/>
    <s v=" $-   "/>
    <s v=" $-   "/>
    <x v="1"/>
    <s v="Restaurants"/>
  </r>
  <r>
    <x v="252"/>
    <x v="3"/>
    <d v="2015-12-31T00:00:00"/>
    <n v="25413000000"/>
    <n v="15623800000"/>
    <n v="2643700000"/>
    <s v=" $-   "/>
    <s v=" $-   "/>
    <x v="1"/>
    <s v="Restaurants"/>
  </r>
  <r>
    <x v="253"/>
    <x v="0"/>
    <d v="2013-03-31T00:00:00"/>
    <n v="1581623000"/>
    <n v="743164000"/>
    <n v="261471000"/>
    <n v="254723000"/>
    <n v="111537000"/>
    <x v="2"/>
    <s v="Semiconductors"/>
  </r>
  <r>
    <x v="253"/>
    <x v="1"/>
    <d v="2014-03-31T00:00:00"/>
    <n v="1931217000"/>
    <n v="802474000"/>
    <n v="267278000"/>
    <n v="305043000"/>
    <n v="94534000"/>
    <x v="2"/>
    <s v="Semiconductors"/>
  </r>
  <r>
    <x v="253"/>
    <x v="2"/>
    <d v="2015-03-31T00:00:00"/>
    <n v="2147036000"/>
    <n v="917472000"/>
    <n v="274815000"/>
    <n v="349543000"/>
    <n v="176746000"/>
    <x v="2"/>
    <s v="Semiconductors"/>
  </r>
  <r>
    <x v="253"/>
    <x v="3"/>
    <d v="2016-03-31T00:00:00"/>
    <n v="2173334000"/>
    <n v="967870000"/>
    <n v="301670000"/>
    <n v="372596000"/>
    <n v="174896000"/>
    <x v="2"/>
    <s v="Semiconductors"/>
  </r>
  <r>
    <x v="254"/>
    <x v="0"/>
    <d v="2013-03-31T00:00:00"/>
    <n v="122196000000"/>
    <n v="115315000000"/>
    <n v="4110000000"/>
    <n v="433000000"/>
    <s v=" $-   "/>
    <x v="3"/>
    <s v="Health Care Distributors"/>
  </r>
  <r>
    <x v="254"/>
    <x v="1"/>
    <d v="2014-03-31T00:00:00"/>
    <n v="137392000000"/>
    <n v="129040000000"/>
    <n v="5388000000"/>
    <n v="457000000"/>
    <s v=" $-   "/>
    <x v="3"/>
    <s v="Health Care Distributors"/>
  </r>
  <r>
    <x v="254"/>
    <x v="2"/>
    <d v="2015-03-31T00:00:00"/>
    <n v="179045000000"/>
    <n v="167634000000"/>
    <n v="7901000000"/>
    <n v="392000000"/>
    <s v=" $-   "/>
    <x v="3"/>
    <s v="Health Care Distributors"/>
  </r>
  <r>
    <x v="254"/>
    <x v="3"/>
    <d v="2016-03-31T00:00:00"/>
    <n v="190884000000"/>
    <n v="179468000000"/>
    <n v="7276000000"/>
    <n v="392000000"/>
    <s v=" $-   "/>
    <x v="3"/>
    <s v="Health Care Distributors"/>
  </r>
  <r>
    <x v="255"/>
    <x v="0"/>
    <d v="2012-12-31T00:00:00"/>
    <n v="2730300000"/>
    <n v="795000000"/>
    <n v="752200000"/>
    <s v=" $-   "/>
    <n v="93500000"/>
    <x v="6"/>
    <s v="Diversified Financial Services"/>
  </r>
  <r>
    <x v="255"/>
    <x v="1"/>
    <d v="2013-12-31T00:00:00"/>
    <n v="2972500000"/>
    <n v="822400000"/>
    <n v="822100000"/>
    <s v=" $-   "/>
    <n v="93400000"/>
    <x v="6"/>
    <s v="Diversified Financial Services"/>
  </r>
  <r>
    <x v="255"/>
    <x v="2"/>
    <d v="2014-12-31T00:00:00"/>
    <n v="3334300000"/>
    <n v="930300000"/>
    <n v="869300000"/>
    <s v=" $-   "/>
    <n v="95600000"/>
    <x v="6"/>
    <s v="Diversified Financial Services"/>
  </r>
  <r>
    <x v="255"/>
    <x v="3"/>
    <d v="2015-12-31T00:00:00"/>
    <n v="3484500000"/>
    <n v="976300000"/>
    <n v="921300000"/>
    <s v=" $-   "/>
    <n v="113500000"/>
    <x v="6"/>
    <s v="Diversified Financial Services"/>
  </r>
  <r>
    <x v="256"/>
    <x v="0"/>
    <d v="2012-12-31T00:00:00"/>
    <n v="35015000000"/>
    <n v="21939000000"/>
    <n v="9176000000"/>
    <s v=" $-   "/>
    <n v="217000000"/>
    <x v="4"/>
    <s v="Packaged Foods &amp; Meats"/>
  </r>
  <r>
    <x v="256"/>
    <x v="1"/>
    <d v="2013-12-31T00:00:00"/>
    <n v="35299000000"/>
    <n v="22189000000"/>
    <n v="8679000000"/>
    <s v=" $-   "/>
    <n v="217000000"/>
    <x v="4"/>
    <s v="Packaged Foods &amp; Meats"/>
  </r>
  <r>
    <x v="256"/>
    <x v="2"/>
    <d v="2014-12-31T00:00:00"/>
    <n v="34244000000"/>
    <n v="21647000000"/>
    <n v="8457000000"/>
    <s v=" $-   "/>
    <n v="206000000"/>
    <x v="4"/>
    <s v="Packaged Foods &amp; Meats"/>
  </r>
  <r>
    <x v="256"/>
    <x v="3"/>
    <d v="2015-12-31T00:00:00"/>
    <n v="29636000000"/>
    <n v="18124000000"/>
    <n v="7577000000"/>
    <s v=" $-   "/>
    <n v="181000000"/>
    <x v="4"/>
    <s v="Packaged Foods &amp; Meats"/>
  </r>
  <r>
    <x v="257"/>
    <x v="0"/>
    <d v="2012-12-31T00:00:00"/>
    <n v="68150000000"/>
    <n v="37987000000"/>
    <n v="9098000000"/>
    <s v=" $-   "/>
    <n v="17755000000"/>
    <x v="6"/>
    <s v="Life &amp; Health Insurance"/>
  </r>
  <r>
    <x v="257"/>
    <x v="1"/>
    <d v="2013-12-31T00:00:00"/>
    <n v="68199000000"/>
    <n v="38107000000"/>
    <n v="9438000000"/>
    <s v=" $-   "/>
    <n v="16602000000"/>
    <x v="6"/>
    <s v="Life &amp; Health Insurance"/>
  </r>
  <r>
    <x v="257"/>
    <x v="2"/>
    <d v="2014-12-31T00:00:00"/>
    <n v="73316000000"/>
    <n v="39102000000"/>
    <n v="8319000000"/>
    <s v=" $-   "/>
    <n v="17091000000"/>
    <x v="6"/>
    <s v="Life &amp; Health Insurance"/>
  </r>
  <r>
    <x v="257"/>
    <x v="3"/>
    <d v="2015-12-31T00:00:00"/>
    <n v="69951000000"/>
    <n v="38714000000"/>
    <n v="6998000000"/>
    <s v=" $-   "/>
    <n v="16769000000"/>
    <x v="6"/>
    <s v="Life &amp; Health Insurance"/>
  </r>
  <r>
    <x v="258"/>
    <x v="0"/>
    <d v="2012-12-31T00:00:00"/>
    <n v="5787980000"/>
    <n v="4297922000"/>
    <n v="1110550000"/>
    <s v=" $-   "/>
    <s v=" $-   "/>
    <x v="1"/>
    <s v="Home Furnishings"/>
  </r>
  <r>
    <x v="258"/>
    <x v="1"/>
    <d v="2013-12-31T00:00:00"/>
    <n v="7348754000"/>
    <n v="5427945000"/>
    <n v="1373878000"/>
    <s v=" $-   "/>
    <s v=" $-   "/>
    <x v="1"/>
    <s v="Home Furnishings"/>
  </r>
  <r>
    <x v="258"/>
    <x v="2"/>
    <d v="2014-12-31T00:00:00"/>
    <n v="7803446000"/>
    <n v="5649254000"/>
    <n v="1381396000"/>
    <s v=" $-   "/>
    <s v=" $-   "/>
    <x v="1"/>
    <s v="Home Furnishings"/>
  </r>
  <r>
    <x v="258"/>
    <x v="3"/>
    <d v="2015-12-31T00:00:00"/>
    <n v="8071563000"/>
    <n v="5660877000"/>
    <n v="1573120000"/>
    <s v=" $-   "/>
    <s v=" $-   "/>
    <x v="1"/>
    <s v="Home Furnishings"/>
  </r>
  <r>
    <x v="259"/>
    <x v="0"/>
    <d v="2012-12-31T00:00:00"/>
    <n v="3901300000"/>
    <n v="1503800000"/>
    <n v="1457300000"/>
    <n v="100100000"/>
    <s v=" $-   "/>
    <x v="4"/>
    <s v="Packaged Foods &amp; Meats"/>
  </r>
  <r>
    <x v="259"/>
    <x v="1"/>
    <d v="2013-12-31T00:00:00"/>
    <n v="4200700000"/>
    <n v="1528500000"/>
    <n v="1548600000"/>
    <n v="100200000"/>
    <s v=" $-   "/>
    <x v="4"/>
    <s v="Packaged Foods &amp; Meats"/>
  </r>
  <r>
    <x v="259"/>
    <x v="2"/>
    <d v="2014-12-31T00:00:00"/>
    <n v="4409300000"/>
    <n v="1700600000"/>
    <n v="1617600000"/>
    <n v="115100000"/>
    <s v=" $-   "/>
    <x v="4"/>
    <s v="Packaged Foods &amp; Meats"/>
  </r>
  <r>
    <x v="259"/>
    <x v="3"/>
    <d v="2015-12-31T00:00:00"/>
    <n v="4071300000"/>
    <n v="1455300000"/>
    <n v="1532400000"/>
    <n v="108400000"/>
    <s v=" $-   "/>
    <x v="4"/>
    <s v="Packaged Foods &amp; Meats"/>
  </r>
  <r>
    <x v="260"/>
    <x v="0"/>
    <d v="2013-11-30T00:00:00"/>
    <n v="4123400000"/>
    <n v="2457600000"/>
    <n v="1090300000"/>
    <s v=" $-   "/>
    <s v=" $-   "/>
    <x v="4"/>
    <s v="Packaged Foods &amp; Meats"/>
  </r>
  <r>
    <x v="260"/>
    <x v="1"/>
    <d v="2014-11-30T00:00:00"/>
    <n v="4243200000"/>
    <n v="2513000000"/>
    <n v="1122000000"/>
    <s v=" $-   "/>
    <s v=" $-   "/>
    <x v="4"/>
    <s v="Packaged Foods &amp; Meats"/>
  </r>
  <r>
    <x v="260"/>
    <x v="2"/>
    <d v="2015-11-30T00:00:00"/>
    <n v="4296300000"/>
    <n v="2559000000"/>
    <n v="1127400000"/>
    <s v=" $-   "/>
    <s v=" $-   "/>
    <x v="4"/>
    <s v="Packaged Foods &amp; Meats"/>
  </r>
  <r>
    <x v="260"/>
    <x v="3"/>
    <d v="2016-11-30T00:00:00"/>
    <n v="4411500000"/>
    <n v="2579800000"/>
    <n v="1175000000"/>
    <s v=" $-   "/>
    <s v=" $-   "/>
    <x v="4"/>
    <s v="Packaged Foods &amp; Meats"/>
  </r>
  <r>
    <x v="261"/>
    <x v="0"/>
    <d v="2012-12-31T00:00:00"/>
    <n v="2031901000"/>
    <n v="1704767000"/>
    <n v="135824000"/>
    <s v=" $-   "/>
    <s v=" $-   "/>
    <x v="8"/>
    <s v="Construction Materials"/>
  </r>
  <r>
    <x v="261"/>
    <x v="1"/>
    <d v="2013-12-31T00:00:00"/>
    <n v="2155551000"/>
    <n v="1791594000"/>
    <n v="145298000"/>
    <s v=" $-   "/>
    <s v=" $-   "/>
    <x v="8"/>
    <s v="Construction Materials"/>
  </r>
  <r>
    <x v="261"/>
    <x v="2"/>
    <d v="2014-12-31T00:00:00"/>
    <n v="2957951000"/>
    <n v="2435591000"/>
    <n v="164596000"/>
    <s v=" $-   "/>
    <s v=" $-   "/>
    <x v="8"/>
    <s v="Construction Materials"/>
  </r>
  <r>
    <x v="261"/>
    <x v="3"/>
    <d v="2015-12-31T00:00:00"/>
    <n v="3539570000"/>
    <n v="2817803000"/>
    <n v="233887000"/>
    <s v=" $-   "/>
    <s v=" $-   "/>
    <x v="8"/>
    <s v="Construction Materials"/>
  </r>
  <r>
    <x v="262"/>
    <x v="0"/>
    <d v="2012-12-31T00:00:00"/>
    <n v="11924000000"/>
    <s v=" $-   "/>
    <n v="7134000000"/>
    <s v=" $-   "/>
    <n v="2961000000"/>
    <x v="6"/>
    <s v="Insurance Brokers"/>
  </r>
  <r>
    <x v="262"/>
    <x v="1"/>
    <d v="2013-12-31T00:00:00"/>
    <n v="12261000000"/>
    <s v=" $-   "/>
    <n v="7226000000"/>
    <s v=" $-   "/>
    <n v="2958000000"/>
    <x v="6"/>
    <s v="Insurance Brokers"/>
  </r>
  <r>
    <x v="262"/>
    <x v="2"/>
    <d v="2014-12-31T00:00:00"/>
    <n v="12951000000"/>
    <s v=" $-   "/>
    <n v="7515000000"/>
    <s v=" $-   "/>
    <n v="3135000000"/>
    <x v="6"/>
    <s v="Insurance Brokers"/>
  </r>
  <r>
    <x v="262"/>
    <x v="3"/>
    <d v="2015-12-31T00:00:00"/>
    <n v="12893000000"/>
    <s v=" $-   "/>
    <n v="7334000000"/>
    <s v=" $-   "/>
    <n v="3140000000"/>
    <x v="6"/>
    <s v="Insurance Brokers"/>
  </r>
  <r>
    <x v="263"/>
    <x v="0"/>
    <d v="2013-12-31T00:00:00"/>
    <n v="30871000000"/>
    <n v="16106000000"/>
    <n v="6384000000"/>
    <n v="1715000000"/>
    <s v=" $-   "/>
    <x v="0"/>
    <s v="Industrial Conglomerates"/>
  </r>
  <r>
    <x v="263"/>
    <x v="1"/>
    <d v="2014-12-31T00:00:00"/>
    <n v="31821000000"/>
    <n v="16447000000"/>
    <n v="6469000000"/>
    <n v="1770000000"/>
    <s v=" $-   "/>
    <x v="0"/>
    <s v="Industrial Conglomerates"/>
  </r>
  <r>
    <x v="263"/>
    <x v="2"/>
    <d v="2015-12-31T00:00:00"/>
    <n v="30274000000"/>
    <n v="15383000000"/>
    <n v="6182000000"/>
    <n v="1763000000"/>
    <s v=" $-   "/>
    <x v="0"/>
    <s v="Industrial Conglomerates"/>
  </r>
  <r>
    <x v="263"/>
    <x v="3"/>
    <d v="2016-12-31T00:00:00"/>
    <n v="30109000000"/>
    <n v="15040000000"/>
    <n v="6111000000"/>
    <n v="1735000000"/>
    <s v=" $-   "/>
    <x v="0"/>
    <s v="Industrial Conglomerates"/>
  </r>
  <r>
    <x v="264"/>
    <x v="0"/>
    <d v="2012-12-31T00:00:00"/>
    <n v="2060702000"/>
    <n v="995046000"/>
    <s v=" $-   "/>
    <s v=" $-   "/>
    <s v=" $-   "/>
    <x v="4"/>
    <s v="Soft Drinks"/>
  </r>
  <r>
    <x v="264"/>
    <x v="1"/>
    <d v="2013-12-31T00:00:00"/>
    <n v="2246428000"/>
    <n v="1073497000"/>
    <s v=" $-   "/>
    <s v=" $-   "/>
    <s v=" $-   "/>
    <x v="4"/>
    <s v="Soft Drinks"/>
  </r>
  <r>
    <x v="264"/>
    <x v="2"/>
    <d v="2014-12-31T00:00:00"/>
    <n v="2464867000"/>
    <n v="1125057000"/>
    <s v=" $-   "/>
    <s v=" $-   "/>
    <s v=" $-   "/>
    <x v="4"/>
    <s v="Soft Drinks"/>
  </r>
  <r>
    <x v="264"/>
    <x v="3"/>
    <d v="2015-12-31T00:00:00"/>
    <n v="2722564000"/>
    <n v="1090263000"/>
    <s v=" $-   "/>
    <s v=" $-   "/>
    <s v=" $-   "/>
    <x v="4"/>
    <s v="Soft Drinks"/>
  </r>
  <r>
    <x v="265"/>
    <x v="0"/>
    <d v="2012-12-31T00:00:00"/>
    <n v="24618000000"/>
    <n v="15055000000"/>
    <n v="2249000000"/>
    <s v=" $-   "/>
    <s v=" $-   "/>
    <x v="4"/>
    <s v="Tobacco"/>
  </r>
  <r>
    <x v="265"/>
    <x v="1"/>
    <d v="2013-12-31T00:00:00"/>
    <n v="24466000000"/>
    <n v="14009000000"/>
    <n v="2362000000"/>
    <s v=" $-   "/>
    <s v=" $-   "/>
    <x v="4"/>
    <s v="Tobacco"/>
  </r>
  <r>
    <x v="265"/>
    <x v="2"/>
    <d v="2014-12-31T00:00:00"/>
    <n v="24522000000"/>
    <n v="14362000000"/>
    <n v="2541000000"/>
    <s v=" $-   "/>
    <s v=" $-   "/>
    <x v="4"/>
    <s v="Tobacco"/>
  </r>
  <r>
    <x v="265"/>
    <x v="3"/>
    <d v="2015-12-31T00:00:00"/>
    <n v="25434000000"/>
    <n v="14320000000"/>
    <n v="2749000000"/>
    <s v=" $-   "/>
    <s v=" $-   "/>
    <x v="4"/>
    <s v="Tobacco"/>
  </r>
  <r>
    <x v="266"/>
    <x v="0"/>
    <d v="2013-08-31T00:00:00"/>
    <n v="14861000000"/>
    <n v="7208000000"/>
    <n v="2550000000"/>
    <n v="1533000000"/>
    <s v=" $-   "/>
    <x v="8"/>
    <s v="Fertilizers &amp; Agricultural Chemicals"/>
  </r>
  <r>
    <x v="266"/>
    <x v="1"/>
    <d v="2014-08-31T00:00:00"/>
    <n v="15855000000"/>
    <n v="7281000000"/>
    <n v="2774000000"/>
    <n v="1725000000"/>
    <s v=" $-   "/>
    <x v="8"/>
    <s v="Fertilizers &amp; Agricultural Chemicals"/>
  </r>
  <r>
    <x v="266"/>
    <x v="2"/>
    <d v="2015-08-31T00:00:00"/>
    <n v="15001000000"/>
    <n v="6819000000"/>
    <n v="2686000000"/>
    <n v="1580000000"/>
    <s v=" $-   "/>
    <x v="8"/>
    <s v="Fertilizers &amp; Agricultural Chemicals"/>
  </r>
  <r>
    <x v="266"/>
    <x v="3"/>
    <d v="2016-08-31T00:00:00"/>
    <n v="13502000000"/>
    <n v="6485000000"/>
    <n v="2833000000"/>
    <n v="1512000000"/>
    <s v=" $-   "/>
    <x v="8"/>
    <s v="Fertilizers &amp; Agricultural Chemicals"/>
  </r>
  <r>
    <x v="267"/>
    <x v="0"/>
    <d v="2013-05-31T00:00:00"/>
    <n v="9974100000"/>
    <n v="7213900000"/>
    <n v="550600000"/>
    <s v=" $-   "/>
    <s v=" $-   "/>
    <x v="8"/>
    <s v="Fertilizers &amp; Agricultural Chemicals"/>
  </r>
  <r>
    <x v="267"/>
    <x v="1"/>
    <d v="2014-12-31T00:00:00"/>
    <n v="9055800000"/>
    <n v="7129200000"/>
    <n v="505800000"/>
    <s v=" $-   "/>
    <s v=" $-   "/>
    <x v="8"/>
    <s v="Fertilizers &amp; Agricultural Chemicals"/>
  </r>
  <r>
    <x v="267"/>
    <x v="2"/>
    <d v="2015-12-31T00:00:00"/>
    <n v="8895300000"/>
    <n v="7177400000"/>
    <n v="439100000"/>
    <s v=" $-   "/>
    <s v=" $-   "/>
    <x v="8"/>
    <s v="Fertilizers &amp; Agricultural Chemicals"/>
  </r>
  <r>
    <x v="267"/>
    <x v="3"/>
    <d v="2016-12-31T00:00:00"/>
    <n v="7162800000"/>
    <n v="6352800000"/>
    <n v="491000000"/>
    <s v=" $-   "/>
    <s v=" $-   "/>
    <x v="8"/>
    <s v="Fertilizers &amp; Agricultural Chemicals"/>
  </r>
  <r>
    <x v="268"/>
    <x v="0"/>
    <d v="2012-12-31T00:00:00"/>
    <n v="82243000000"/>
    <n v="68948000000"/>
    <n v="7202000000"/>
    <s v=" $-   "/>
    <n v="995000000"/>
    <x v="9"/>
    <s v="Oil &amp; Gas Refining &amp; Marketing &amp; Transportation"/>
  </r>
  <r>
    <x v="268"/>
    <x v="1"/>
    <d v="2013-12-31T00:00:00"/>
    <n v="100160000000"/>
    <n v="87758000000"/>
    <n v="7851000000"/>
    <s v=" $-   "/>
    <n v="1220000000"/>
    <x v="9"/>
    <s v="Oil &amp; Gas Refining &amp; Marketing &amp; Transportation"/>
  </r>
  <r>
    <x v="268"/>
    <x v="2"/>
    <d v="2014-12-31T00:00:00"/>
    <n v="97817000000"/>
    <n v="84275000000"/>
    <n v="8450000000"/>
    <s v=" $-   "/>
    <n v="1326000000"/>
    <x v="9"/>
    <s v="Oil &amp; Gas Refining &amp; Marketing &amp; Transportation"/>
  </r>
  <r>
    <x v="268"/>
    <x v="3"/>
    <d v="2015-12-31T00:00:00"/>
    <n v="72051000000"/>
    <n v="55891000000"/>
    <n v="10029000000"/>
    <s v=" $-   "/>
    <n v="1646000000"/>
    <x v="9"/>
    <s v="Oil &amp; Gas Refining &amp; Marketing &amp; Transportation"/>
  </r>
  <r>
    <x v="269"/>
    <x v="0"/>
    <d v="2012-12-31T00:00:00"/>
    <n v="47267000000"/>
    <n v="16446000000"/>
    <n v="12776000000"/>
    <n v="8168000000"/>
    <s v=" $-   "/>
    <x v="3"/>
    <s v="Pharmaceuticals"/>
  </r>
  <r>
    <x v="269"/>
    <x v="1"/>
    <d v="2013-12-31T00:00:00"/>
    <n v="44033000000"/>
    <n v="16954000000"/>
    <n v="11911000000"/>
    <n v="7503000000"/>
    <s v=" $-   "/>
    <x v="3"/>
    <s v="Pharmaceuticals"/>
  </r>
  <r>
    <x v="269"/>
    <x v="2"/>
    <d v="2014-12-31T00:00:00"/>
    <n v="42237000000"/>
    <n v="16768000000"/>
    <n v="11606000000"/>
    <n v="7180000000"/>
    <s v=" $-   "/>
    <x v="3"/>
    <s v="Pharmaceuticals"/>
  </r>
  <r>
    <x v="269"/>
    <x v="3"/>
    <d v="2015-12-31T00:00:00"/>
    <n v="39498000000"/>
    <n v="14934000000"/>
    <n v="10313000000"/>
    <n v="6704000000"/>
    <s v=" $-   "/>
    <x v="3"/>
    <s v="Pharmaceuticals"/>
  </r>
  <r>
    <x v="270"/>
    <x v="0"/>
    <d v="2012-12-31T00:00:00"/>
    <n v="11966000000"/>
    <n v="2079000000"/>
    <n v="4017000000"/>
    <s v=" $-   "/>
    <n v="2008000000"/>
    <x v="9"/>
    <s v="Oil &amp; Gas Exploration &amp; Production"/>
  </r>
  <r>
    <x v="270"/>
    <x v="1"/>
    <d v="2013-12-31T00:00:00"/>
    <n v="11325000000"/>
    <n v="2156000000"/>
    <n v="3469000000"/>
    <s v=" $-   "/>
    <n v="2500000000"/>
    <x v="9"/>
    <s v="Oil &amp; Gas Exploration &amp; Production"/>
  </r>
  <r>
    <x v="270"/>
    <x v="2"/>
    <d v="2014-12-31T00:00:00"/>
    <n v="10846000000"/>
    <n v="2246000000"/>
    <n v="3627000000"/>
    <s v=" $-   "/>
    <n v="2861000000"/>
    <x v="9"/>
    <s v="Oil &amp; Gas Exploration &amp; Production"/>
  </r>
  <r>
    <x v="270"/>
    <x v="3"/>
    <d v="2015-12-31T00:00:00"/>
    <n v="5522000000"/>
    <n v="1694000000"/>
    <n v="1831000000"/>
    <s v=" $-   "/>
    <n v="2957000000"/>
    <x v="9"/>
    <s v="Oil &amp; Gas Exploration &amp; Production"/>
  </r>
  <r>
    <x v="271"/>
    <x v="0"/>
    <d v="2013-06-30T00:00:00"/>
    <n v="77849000000"/>
    <n v="20385000000"/>
    <n v="20289000000"/>
    <n v="10411000000"/>
    <s v=" $-   "/>
    <x v="2"/>
    <s v="Systems Software"/>
  </r>
  <r>
    <x v="271"/>
    <x v="1"/>
    <d v="2014-06-30T00:00:00"/>
    <n v="86833000000"/>
    <n v="27078000000"/>
    <n v="20488000000"/>
    <n v="11381000000"/>
    <s v=" $-   "/>
    <x v="2"/>
    <s v="Systems Software"/>
  </r>
  <r>
    <x v="271"/>
    <x v="2"/>
    <d v="2015-06-30T00:00:00"/>
    <n v="93580000000"/>
    <n v="33038000000"/>
    <n v="20324000000"/>
    <n v="12046000000"/>
    <s v=" $-   "/>
    <x v="2"/>
    <s v="Systems Software"/>
  </r>
  <r>
    <x v="271"/>
    <x v="3"/>
    <d v="2016-06-30T00:00:00"/>
    <n v="85320000000"/>
    <n v="32780000000"/>
    <n v="19260000000"/>
    <n v="11988000000"/>
    <s v=" $-   "/>
    <x v="2"/>
    <s v="Systems Software"/>
  </r>
  <r>
    <x v="272"/>
    <x v="0"/>
    <d v="2012-12-31T00:00:00"/>
    <n v="4608955000"/>
    <n v="116586000"/>
    <n v="2448629000"/>
    <s v=" $-   "/>
    <n v="264631000"/>
    <x v="6"/>
    <s v="Banks"/>
  </r>
  <r>
    <x v="272"/>
    <x v="1"/>
    <d v="2013-12-31T00:00:00"/>
    <n v="4822539000"/>
    <n v="83692000"/>
    <n v="2540954000"/>
    <s v=" $-   "/>
    <n v="231912000"/>
    <x v="6"/>
    <s v="Banks"/>
  </r>
  <r>
    <x v="272"/>
    <x v="2"/>
    <d v="2014-12-31T00:00:00"/>
    <n v="4736150000"/>
    <n v="63083000"/>
    <n v="2655650000"/>
    <s v=" $-   "/>
    <n v="157824000"/>
    <x v="6"/>
    <s v="Banks"/>
  </r>
  <r>
    <x v="272"/>
    <x v="3"/>
    <d v="2015-12-31T00:00:00"/>
    <n v="4995881000"/>
    <n v="73814000"/>
    <n v="2796508000"/>
    <s v=" $-   "/>
    <n v="196424000"/>
    <x v="6"/>
    <s v="Banks"/>
  </r>
  <r>
    <x v="273"/>
    <x v="0"/>
    <d v="2013-12-31T00:00:00"/>
    <n v="2378972000"/>
    <n v="1097041000"/>
    <n v="692693000"/>
    <n v="116346000"/>
    <n v="24539000"/>
    <x v="3"/>
    <s v="Life Sciences Tools &amp; Services"/>
  </r>
  <r>
    <x v="273"/>
    <x v="1"/>
    <d v="2014-12-31T00:00:00"/>
    <n v="2485983000"/>
    <n v="1127233000"/>
    <n v="728582000"/>
    <n v="123297000"/>
    <n v="29185000"/>
    <x v="3"/>
    <s v="Life Sciences Tools &amp; Services"/>
  </r>
  <r>
    <x v="273"/>
    <x v="2"/>
    <d v="2015-12-31T00:00:00"/>
    <n v="2395447000"/>
    <n v="1043454000"/>
    <n v="700810000"/>
    <n v="119076000"/>
    <n v="30951000"/>
    <x v="3"/>
    <s v="Life Sciences Tools &amp; Services"/>
  </r>
  <r>
    <x v="273"/>
    <x v="3"/>
    <d v="2016-12-31T00:00:00"/>
    <n v="2508257000"/>
    <n v="1072670000"/>
    <n v="732622000"/>
    <n v="119968000"/>
    <n v="36052000"/>
    <x v="3"/>
    <s v="Life Sciences Tools &amp; Services"/>
  </r>
  <r>
    <x v="274"/>
    <x v="0"/>
    <d v="2013-08-29T00:00:00"/>
    <n v="9073000000"/>
    <n v="7226000000"/>
    <n v="554000000"/>
    <n v="931000000"/>
    <s v=" $-   "/>
    <x v="2"/>
    <s v="Semiconductors"/>
  </r>
  <r>
    <x v="274"/>
    <x v="1"/>
    <d v="2014-08-28T00:00:00"/>
    <n v="16358000000"/>
    <n v="10921000000"/>
    <n v="939000000"/>
    <n v="1371000000"/>
    <s v=" $-   "/>
    <x v="2"/>
    <s v="Semiconductors"/>
  </r>
  <r>
    <x v="274"/>
    <x v="2"/>
    <d v="2015-09-03T00:00:00"/>
    <n v="16192000000"/>
    <n v="10977000000"/>
    <n v="674000000"/>
    <n v="1540000000"/>
    <s v=" $-   "/>
    <x v="2"/>
    <s v="Semiconductors"/>
  </r>
  <r>
    <x v="274"/>
    <x v="3"/>
    <d v="2016-09-01T00:00:00"/>
    <n v="12399000000"/>
    <n v="9894000000"/>
    <n v="653000000"/>
    <n v="1617000000"/>
    <s v=" $-   "/>
    <x v="2"/>
    <s v="Semiconductors"/>
  </r>
  <r>
    <x v="275"/>
    <x v="0"/>
    <d v="2012-12-31T00:00:00"/>
    <n v="4608563000"/>
    <n v="1079136000"/>
    <n v="285144000"/>
    <s v=" $-   "/>
    <n v="1291456000"/>
    <x v="9"/>
    <s v="Integrated Oil &amp; Gas"/>
  </r>
  <r>
    <x v="275"/>
    <x v="1"/>
    <d v="2013-12-31T00:00:00"/>
    <n v="5312686000"/>
    <n v="1252812000"/>
    <n v="466498000"/>
    <s v=" $-   "/>
    <n v="1602390000"/>
    <x v="9"/>
    <s v="Integrated Oil &amp; Gas"/>
  </r>
  <r>
    <x v="275"/>
    <x v="2"/>
    <d v="2014-12-31T00:00:00"/>
    <n v="5288933000"/>
    <n v="1089888000"/>
    <n v="471219000"/>
    <s v=" $-   "/>
    <n v="1957025000"/>
    <x v="9"/>
    <s v="Integrated Oil &amp; Gas"/>
  </r>
  <r>
    <x v="275"/>
    <x v="3"/>
    <d v="2015-12-31T00:00:00"/>
    <n v="2787116000"/>
    <n v="832306000"/>
    <n v="372457000"/>
    <s v=" $-   "/>
    <n v="1668489000"/>
    <x v="9"/>
    <s v="Integrated Oil &amp; Gas"/>
  </r>
  <r>
    <x v="276"/>
    <x v="0"/>
    <d v="2014-12-31T00:00:00"/>
    <n v="7719600000"/>
    <n v="4191600000"/>
    <n v="1545700000"/>
    <n v="581800000"/>
    <s v=" $-   "/>
    <x v="3"/>
    <s v="Pharmaceuticals"/>
  </r>
  <r>
    <x v="276"/>
    <x v="1"/>
    <d v="2015-12-31T00:00:00"/>
    <n v="9429300000"/>
    <n v="5213200000"/>
    <n v="2180700000"/>
    <n v="671900000"/>
    <s v=" $-   "/>
    <x v="3"/>
    <s v="Pharmaceuticals"/>
  </r>
  <r>
    <x v="277"/>
    <x v="0"/>
    <d v="2013-12-31T00:00:00"/>
    <n v="5015000000"/>
    <n v="844000000"/>
    <n v="446000000"/>
    <s v=" $-   "/>
    <n v="1568000000"/>
    <x v="9"/>
    <s v="Oil &amp; Gas Exploration &amp; Production"/>
  </r>
  <r>
    <x v="277"/>
    <x v="1"/>
    <d v="2014-12-31T00:00:00"/>
    <n v="5115000000"/>
    <n v="945000000"/>
    <n v="495000000"/>
    <s v=" $-   "/>
    <n v="1759000000"/>
    <x v="9"/>
    <s v="Oil &amp; Gas Exploration &amp; Production"/>
  </r>
  <r>
    <x v="277"/>
    <x v="2"/>
    <d v="2015-12-31T00:00:00"/>
    <n v="3183000000"/>
    <n v="979000000"/>
    <n v="745000000"/>
    <s v=" $-   "/>
    <n v="2131000000"/>
    <x v="9"/>
    <s v="Oil &amp; Gas Exploration &amp; Production"/>
  </r>
  <r>
    <x v="277"/>
    <x v="3"/>
    <d v="2016-12-31T00:00:00"/>
    <n v="3491000000"/>
    <n v="1083000000"/>
    <n v="233000000"/>
    <s v=" $-   "/>
    <n v="2454000000"/>
    <x v="9"/>
    <s v="Oil &amp; Gas Exploration &amp; Production"/>
  </r>
  <r>
    <x v="278"/>
    <x v="0"/>
    <d v="2012-12-31T00:00:00"/>
    <n v="3023000000"/>
    <n v="1446000000"/>
    <n v="832000000"/>
    <s v=" $-   "/>
    <n v="104000000"/>
    <x v="6"/>
    <s v="Diversified Financial Services"/>
  </r>
  <r>
    <x v="278"/>
    <x v="1"/>
    <d v="2013-12-31T00:00:00"/>
    <n v="3100000000"/>
    <n v="1316000000"/>
    <n v="1054000000"/>
    <s v=" $-   "/>
    <n v="122000000"/>
    <x v="6"/>
    <s v="Diversified Financial Services"/>
  </r>
  <r>
    <x v="278"/>
    <x v="2"/>
    <d v="2014-12-31T00:00:00"/>
    <n v="3383000000"/>
    <n v="1433000000"/>
    <n v="1095000000"/>
    <s v=" $-   "/>
    <n v="137000000"/>
    <x v="6"/>
    <s v="Diversified Financial Services"/>
  </r>
  <r>
    <x v="278"/>
    <x v="3"/>
    <d v="2015-12-31T00:00:00"/>
    <n v="3292000000"/>
    <n v="1313000000"/>
    <n v="1050000000"/>
    <s v=" $-   "/>
    <n v="138000000"/>
    <x v="6"/>
    <s v="Diversified Financial Services"/>
  </r>
  <r>
    <x v="279"/>
    <x v="0"/>
    <d v="2012-12-31T00:00:00"/>
    <n v="14256000000"/>
    <n v="8276000000"/>
    <n v="1186000000"/>
    <s v=" $-   "/>
    <n v="1518000000"/>
    <x v="5"/>
    <s v="MultiUtilities"/>
  </r>
  <r>
    <x v="279"/>
    <x v="1"/>
    <d v="2013-12-31T00:00:00"/>
    <n v="15136000000"/>
    <n v="8152000000"/>
    <n v="1280000000"/>
    <s v=" $-   "/>
    <n v="2163000000"/>
    <x v="5"/>
    <s v="MultiUtilities"/>
  </r>
  <r>
    <x v="279"/>
    <x v="2"/>
    <d v="2014-12-31T00:00:00"/>
    <n v="17021000000"/>
    <n v="8751000000"/>
    <n v="1324000000"/>
    <s v=" $-   "/>
    <n v="2551000000"/>
    <x v="5"/>
    <s v="MultiUtilities"/>
  </r>
  <r>
    <x v="279"/>
    <x v="3"/>
    <d v="2015-12-31T00:00:00"/>
    <n v="17486000000"/>
    <n v="8596000000"/>
    <n v="1399000000"/>
    <s v=" $-   "/>
    <n v="2831000000"/>
    <x v="5"/>
    <s v="MultiUtilities"/>
  </r>
  <r>
    <x v="280"/>
    <x v="0"/>
    <d v="2012-12-31T00:00:00"/>
    <n v="9964000000"/>
    <n v="4334000000"/>
    <n v="757000000"/>
    <n v="704000000"/>
    <n v="1032000000"/>
    <x v="8"/>
    <s v="Gold"/>
  </r>
  <r>
    <x v="280"/>
    <x v="1"/>
    <d v="2013-12-31T00:00:00"/>
    <n v="8414000000"/>
    <n v="5299000000"/>
    <n v="584000000"/>
    <n v="469000000"/>
    <n v="1362000000"/>
    <x v="8"/>
    <s v="Gold"/>
  </r>
  <r>
    <x v="280"/>
    <x v="2"/>
    <d v="2014-12-31T00:00:00"/>
    <n v="7292000000"/>
    <n v="4457000000"/>
    <n v="545000000"/>
    <n v="325000000"/>
    <n v="1229000000"/>
    <x v="8"/>
    <s v="Gold"/>
  </r>
  <r>
    <x v="280"/>
    <x v="3"/>
    <d v="2015-12-31T00:00:00"/>
    <n v="7729000000"/>
    <n v="4312000000"/>
    <n v="670000000"/>
    <n v="289000000"/>
    <n v="1239000000"/>
    <x v="8"/>
    <s v="Gold"/>
  </r>
  <r>
    <x v="281"/>
    <x v="0"/>
    <d v="2013-12-31T00:00:00"/>
    <n v="4374562000"/>
    <n v="3117203000"/>
    <n v="650243000"/>
    <n v="378769000"/>
    <s v=" $-   "/>
    <x v="2"/>
    <s v="Internet Software &amp; Services"/>
  </r>
  <r>
    <x v="281"/>
    <x v="1"/>
    <d v="2014-12-31T00:00:00"/>
    <n v="5504656000"/>
    <n v="3752760000"/>
    <n v="876927000"/>
    <n v="472321000"/>
    <s v=" $-   "/>
    <x v="2"/>
    <s v="Internet Software &amp; Services"/>
  </r>
  <r>
    <x v="281"/>
    <x v="2"/>
    <d v="2015-12-31T00:00:00"/>
    <n v="6779511000"/>
    <n v="4591476000"/>
    <n v="1231421000"/>
    <n v="650788000"/>
    <s v=" $-   "/>
    <x v="2"/>
    <s v="Internet Software &amp; Services"/>
  </r>
  <r>
    <x v="281"/>
    <x v="3"/>
    <d v="2016-12-31T00:00:00"/>
    <n v="8830669000"/>
    <n v="6029901000"/>
    <n v="1568877000"/>
    <n v="852098000"/>
    <s v=" $-   "/>
    <x v="2"/>
    <s v="Internet Software &amp; Services"/>
  </r>
  <r>
    <x v="282"/>
    <x v="0"/>
    <d v="2012-12-31T00:00:00"/>
    <n v="1562000000"/>
    <n v="413000000"/>
    <n v="311000000"/>
    <s v=" $-   "/>
    <n v="704000000"/>
    <x v="9"/>
    <s v="Oil &amp; Gas Exploration &amp; Production"/>
  </r>
  <r>
    <x v="282"/>
    <x v="1"/>
    <d v="2013-12-31T00:00:00"/>
    <n v="1857000000"/>
    <n v="411000000"/>
    <n v="311000000"/>
    <s v=" $-   "/>
    <n v="685000000"/>
    <x v="9"/>
    <s v="Oil &amp; Gas Exploration &amp; Production"/>
  </r>
  <r>
    <x v="282"/>
    <x v="2"/>
    <d v="2014-12-31T00:00:00"/>
    <n v="2288000000"/>
    <n v="485000000"/>
    <n v="358000000"/>
    <s v=" $-   "/>
    <n v="870000000"/>
    <x v="9"/>
    <s v="Oil &amp; Gas Exploration &amp; Production"/>
  </r>
  <r>
    <x v="282"/>
    <x v="3"/>
    <d v="2015-12-31T00:00:00"/>
    <n v="1557000000"/>
    <n v="497000000"/>
    <n v="5204000000"/>
    <s v=" $-   "/>
    <n v="917000000"/>
    <x v="9"/>
    <s v="Oil &amp; Gas Exploration &amp; Production"/>
  </r>
  <r>
    <x v="283"/>
    <x v="0"/>
    <d v="2013-05-31T00:00:00"/>
    <n v="25313000000"/>
    <n v="14279000000"/>
    <n v="7796000000"/>
    <s v=" $-   "/>
    <s v=" $-   "/>
    <x v="1"/>
    <s v="Apparel, Accessories &amp; Luxury Goods"/>
  </r>
  <r>
    <x v="283"/>
    <x v="1"/>
    <d v="2014-05-31T00:00:00"/>
    <n v="27799000000"/>
    <n v="15353000000"/>
    <n v="8766000000"/>
    <s v=" $-   "/>
    <s v=" $-   "/>
    <x v="1"/>
    <s v="Apparel, Accessories &amp; Luxury Goods"/>
  </r>
  <r>
    <x v="283"/>
    <x v="2"/>
    <d v="2015-05-31T00:00:00"/>
    <n v="30601000000"/>
    <n v="16534000000"/>
    <n v="9892000000"/>
    <s v=" $-   "/>
    <s v=" $-   "/>
    <x v="1"/>
    <s v="Apparel, Accessories &amp; Luxury Goods"/>
  </r>
  <r>
    <x v="283"/>
    <x v="3"/>
    <d v="2016-05-31T00:00:00"/>
    <n v="32376000000"/>
    <n v="17405000000"/>
    <n v="10469000000"/>
    <s v=" $-   "/>
    <s v=" $-   "/>
    <x v="1"/>
    <s v="Apparel, Accessories &amp; Luxury Goods"/>
  </r>
  <r>
    <x v="284"/>
    <x v="0"/>
    <d v="2013-12-31T00:00:00"/>
    <n v="5703000000"/>
    <n v="2398000000"/>
    <n v="1815000000"/>
    <s v=" $-   "/>
    <n v="510000000"/>
    <x v="0"/>
    <s v="Research &amp; Consulting Services"/>
  </r>
  <r>
    <x v="284"/>
    <x v="1"/>
    <d v="2014-12-31T00:00:00"/>
    <n v="6288000000"/>
    <n v="2620000000"/>
    <n v="1917000000"/>
    <s v=" $-   "/>
    <n v="573000000"/>
    <x v="0"/>
    <s v="Research &amp; Consulting Services"/>
  </r>
  <r>
    <x v="284"/>
    <x v="2"/>
    <d v="2015-12-31T00:00:00"/>
    <n v="6172000000"/>
    <n v="2539000000"/>
    <n v="1915000000"/>
    <s v=" $-   "/>
    <n v="574000000"/>
    <x v="0"/>
    <s v="Research &amp; Consulting Services"/>
  </r>
  <r>
    <x v="284"/>
    <x v="3"/>
    <d v="2016-12-31T00:00:00"/>
    <n v="6309000000"/>
    <n v="2607000000"/>
    <n v="1851000000"/>
    <s v=" $-   "/>
    <n v="603000000"/>
    <x v="0"/>
    <s v="Research &amp; Consulting Services"/>
  </r>
  <r>
    <x v="285"/>
    <x v="0"/>
    <d v="2012-12-31T00:00:00"/>
    <n v="17194000000"/>
    <n v="12151000000"/>
    <n v="1654000000"/>
    <s v=" $-   "/>
    <s v=" $-   "/>
    <x v="9"/>
    <s v="Oil &amp; Gas Equipment &amp; Services"/>
  </r>
  <r>
    <x v="285"/>
    <x v="1"/>
    <d v="2013-12-31T00:00:00"/>
    <n v="19221000000"/>
    <n v="14117000000"/>
    <n v="1905000000"/>
    <s v=" $-   "/>
    <s v=" $-   "/>
    <x v="9"/>
    <s v="Oil &amp; Gas Equipment &amp; Services"/>
  </r>
  <r>
    <x v="285"/>
    <x v="2"/>
    <d v="2014-12-31T00:00:00"/>
    <n v="21440000000"/>
    <n v="15631000000"/>
    <n v="2092000000"/>
    <s v=" $-   "/>
    <s v=" $-   "/>
    <x v="9"/>
    <s v="Oil &amp; Gas Equipment &amp; Services"/>
  </r>
  <r>
    <x v="285"/>
    <x v="3"/>
    <d v="2015-12-31T00:00:00"/>
    <n v="14757000000"/>
    <n v="11694000000"/>
    <n v="1764000000"/>
    <s v=" $-   "/>
    <s v=" $-   "/>
    <x v="9"/>
    <s v="Oil &amp; Gas Equipment &amp; Services"/>
  </r>
  <r>
    <x v="286"/>
    <x v="0"/>
    <d v="2013-12-31T00:00:00"/>
    <n v="11245000000"/>
    <n v="4070000000"/>
    <n v="3002000000"/>
    <s v=" $-   "/>
    <n v="916000000"/>
    <x v="0"/>
    <s v="Railroads"/>
  </r>
  <r>
    <x v="286"/>
    <x v="1"/>
    <d v="2014-12-31T00:00:00"/>
    <n v="11624000000"/>
    <n v="4201000000"/>
    <n v="2897000000"/>
    <s v=" $-   "/>
    <n v="951000000"/>
    <x v="0"/>
    <s v="Railroads"/>
  </r>
  <r>
    <x v="286"/>
    <x v="2"/>
    <d v="2015-12-31T00:00:00"/>
    <n v="10511000000"/>
    <n v="3662000000"/>
    <n v="2911000000"/>
    <s v=" $-   "/>
    <n v="1054000000"/>
    <x v="0"/>
    <s v="Railroads"/>
  </r>
  <r>
    <x v="286"/>
    <x v="3"/>
    <d v="2016-12-31T00:00:00"/>
    <n v="9888000000"/>
    <n v="3045000000"/>
    <n v="2743000000"/>
    <s v=" $-   "/>
    <n v="1026000000"/>
    <x v="0"/>
    <s v="Railroads"/>
  </r>
  <r>
    <x v="287"/>
    <x v="0"/>
    <d v="2013-04-26T00:00:00"/>
    <n v="6332400000"/>
    <n v="2571300000"/>
    <n v="2247400000"/>
    <n v="904200000"/>
    <s v=" $-   "/>
    <x v="2"/>
    <s v="Internet Software &amp; Services"/>
  </r>
  <r>
    <x v="287"/>
    <x v="1"/>
    <d v="2014-04-25T00:00:00"/>
    <n v="6325000000"/>
    <n v="2406000000"/>
    <n v="2179000000"/>
    <n v="918000000"/>
    <s v=" $-   "/>
    <x v="2"/>
    <s v="Internet Software &amp; Services"/>
  </r>
  <r>
    <x v="287"/>
    <x v="2"/>
    <d v="2015-04-24T00:00:00"/>
    <n v="6123000000"/>
    <n v="2290000000"/>
    <n v="2197000000"/>
    <n v="920000000"/>
    <s v=" $-   "/>
    <x v="2"/>
    <s v="Internet Software &amp; Services"/>
  </r>
  <r>
    <x v="287"/>
    <x v="3"/>
    <d v="2016-04-29T00:00:00"/>
    <n v="5546000000"/>
    <n v="2173000000"/>
    <n v="2099000000"/>
    <n v="861000000"/>
    <s v=" $-   "/>
    <x v="2"/>
    <s v="Internet Software &amp; Services"/>
  </r>
  <r>
    <x v="288"/>
    <x v="0"/>
    <d v="2012-12-31T00:00:00"/>
    <n v="19429273000"/>
    <n v="17915735000"/>
    <n v="454900000"/>
    <s v=" $-   "/>
    <s v=" $-   "/>
    <x v="8"/>
    <s v="Steel"/>
  </r>
  <r>
    <x v="288"/>
    <x v="1"/>
    <d v="2013-12-31T00:00:00"/>
    <n v="19052046000"/>
    <n v="17641421000"/>
    <n v="467904000"/>
    <s v=" $-   "/>
    <s v=" $-   "/>
    <x v="8"/>
    <s v="Steel"/>
  </r>
  <r>
    <x v="288"/>
    <x v="2"/>
    <d v="2014-12-31T00:00:00"/>
    <n v="21105141000"/>
    <n v="19198615000"/>
    <n v="520805000"/>
    <s v=" $-   "/>
    <s v=" $-   "/>
    <x v="8"/>
    <s v="Steel"/>
  </r>
  <r>
    <x v="288"/>
    <x v="3"/>
    <d v="2015-12-31T00:00:00"/>
    <n v="16439276000"/>
    <n v="14858014000"/>
    <n v="458989000"/>
    <s v=" $-   "/>
    <s v=" $-   "/>
    <x v="8"/>
    <s v="Steel"/>
  </r>
  <r>
    <x v="289"/>
    <x v="0"/>
    <d v="2013-01-27T00:00:00"/>
    <n v="4280159000"/>
    <n v="2053816000"/>
    <n v="430822000"/>
    <n v="1147282000"/>
    <s v=" $-   "/>
    <x v="2"/>
    <s v="Semiconductors"/>
  </r>
  <r>
    <x v="289"/>
    <x v="1"/>
    <d v="2014-01-26T00:00:00"/>
    <n v="4130000000"/>
    <n v="1862000000"/>
    <n v="436000000"/>
    <n v="1336000000"/>
    <s v=" $-   "/>
    <x v="2"/>
    <s v="Semiconductors"/>
  </r>
  <r>
    <x v="289"/>
    <x v="2"/>
    <d v="2015-01-25T00:00:00"/>
    <n v="4682000000"/>
    <n v="2083000000"/>
    <n v="480000000"/>
    <n v="1360000000"/>
    <s v=" $-   "/>
    <x v="2"/>
    <s v="Semiconductors"/>
  </r>
  <r>
    <x v="289"/>
    <x v="3"/>
    <d v="2016-01-31T00:00:00"/>
    <n v="5010000000"/>
    <n v="2199000000"/>
    <n v="602000000"/>
    <n v="1331000000"/>
    <s v=" $-   "/>
    <x v="2"/>
    <s v="Semiconductors"/>
  </r>
  <r>
    <x v="290"/>
    <x v="0"/>
    <d v="2012-12-31T00:00:00"/>
    <n v="5508500000"/>
    <n v="3414400000"/>
    <n v="1403500000"/>
    <s v=" $-   "/>
    <s v=" $-   "/>
    <x v="1"/>
    <s v="Housewares &amp; Specialties"/>
  </r>
  <r>
    <x v="290"/>
    <x v="1"/>
    <d v="2013-12-31T00:00:00"/>
    <n v="5607000000"/>
    <n v="3482100000"/>
    <n v="1399500000"/>
    <s v=" $-   "/>
    <s v=" $-   "/>
    <x v="1"/>
    <s v="Housewares &amp; Specialties"/>
  </r>
  <r>
    <x v="290"/>
    <x v="2"/>
    <d v="2014-12-31T00:00:00"/>
    <n v="5727000000"/>
    <n v="3523600000"/>
    <n v="1545900000"/>
    <s v=" $-   "/>
    <s v=" $-   "/>
    <x v="1"/>
    <s v="Housewares &amp; Specialties"/>
  </r>
  <r>
    <x v="290"/>
    <x v="3"/>
    <d v="2015-12-31T00:00:00"/>
    <n v="5915700000"/>
    <n v="3611100000"/>
    <n v="1626000000"/>
    <s v=" $-   "/>
    <s v=" $-   "/>
    <x v="1"/>
    <s v="Housewares &amp; Specialties"/>
  </r>
  <r>
    <x v="291"/>
    <x v="0"/>
    <d v="2012-12-31T00:00:00"/>
    <n v="484581000"/>
    <n v="21306000"/>
    <n v="38123000"/>
    <s v=" $-   "/>
    <n v="147515000"/>
    <x v="7"/>
    <s v="Retail REITs"/>
  </r>
  <r>
    <x v="291"/>
    <x v="1"/>
    <d v="2013-12-31T00:00:00"/>
    <n v="780209000"/>
    <n v="38851000"/>
    <n v="56881000"/>
    <s v=" $-   "/>
    <n v="306769000"/>
    <x v="7"/>
    <s v="Retail REITs"/>
  </r>
  <r>
    <x v="291"/>
    <x v="2"/>
    <d v="2014-12-31T00:00:00"/>
    <n v="933505000"/>
    <n v="53871000"/>
    <n v="51085000"/>
    <s v=" $-   "/>
    <n v="374661000"/>
    <x v="7"/>
    <s v="Retail REITs"/>
  </r>
  <r>
    <x v="291"/>
    <x v="3"/>
    <d v="2015-12-31T00:00:00"/>
    <n v="1023285000"/>
    <n v="55352000"/>
    <n v="49298000"/>
    <s v=" $-   "/>
    <n v="409215000"/>
    <x v="7"/>
    <s v="Retail REITs"/>
  </r>
  <r>
    <x v="292"/>
    <x v="0"/>
    <d v="2012-12-31T00:00:00"/>
    <n v="10184121000"/>
    <n v="8540319000"/>
    <n v="491725000"/>
    <s v=" $-   "/>
    <n v="205334000"/>
    <x v="9"/>
    <s v="Oil &amp; Gas Exploration &amp; Production"/>
  </r>
  <r>
    <x v="292"/>
    <x v="1"/>
    <d v="2013-12-31T00:00:00"/>
    <n v="11871879000"/>
    <n v="10222213000"/>
    <n v="541586000"/>
    <s v=" $-   "/>
    <n v="239343000"/>
    <x v="9"/>
    <s v="Oil &amp; Gas Exploration &amp; Production"/>
  </r>
  <r>
    <x v="292"/>
    <x v="2"/>
    <d v="2014-12-31T00:00:00"/>
    <n v="12195091000"/>
    <n v="10088548000"/>
    <n v="674887000"/>
    <s v=" $-   "/>
    <n v="294684000"/>
    <x v="9"/>
    <s v="Oil &amp; Gas Exploration &amp; Production"/>
  </r>
  <r>
    <x v="292"/>
    <x v="3"/>
    <d v="2015-12-31T00:00:00"/>
    <n v="7763206000"/>
    <n v="5641052000"/>
    <n v="693331000"/>
    <s v=" $-   "/>
    <n v="354620000"/>
    <x v="9"/>
    <s v="Oil &amp; Gas Exploration &amp; Production"/>
  </r>
  <r>
    <x v="293"/>
    <x v="0"/>
    <d v="2014-12-31T00:00:00"/>
    <n v="15317800000"/>
    <n v="12602100000"/>
    <n v="477200000"/>
    <s v=" $-   "/>
    <n v="294400000"/>
    <x v="1"/>
    <s v="Advertising"/>
  </r>
  <r>
    <x v="293"/>
    <x v="1"/>
    <d v="2015-12-31T00:00:00"/>
    <n v="15134400000"/>
    <n v="12491400000"/>
    <n v="431800000"/>
    <s v=" $-   "/>
    <n v="291100000"/>
    <x v="1"/>
    <s v="Advertising"/>
  </r>
  <r>
    <x v="293"/>
    <x v="2"/>
    <d v="2016-12-31T00:00:00"/>
    <n v="15416900000"/>
    <n v="12671200000"/>
    <n v="443900000"/>
    <s v=" $-   "/>
    <n v="292900000"/>
    <x v="1"/>
    <s v="Advertising"/>
  </r>
  <r>
    <x v="294"/>
    <x v="0"/>
    <d v="2012-12-31T00:00:00"/>
    <n v="6182184000"/>
    <n v="3084766000"/>
    <n v="2120025000"/>
    <s v=" $-   "/>
    <s v=" $-   "/>
    <x v="1"/>
    <s v="Specialty Stores"/>
  </r>
  <r>
    <x v="294"/>
    <x v="1"/>
    <d v="2013-12-31T00:00:00"/>
    <n v="6649237000"/>
    <n v="3280236000"/>
    <n v="2265516000"/>
    <s v=" $-   "/>
    <s v=" $-   "/>
    <x v="1"/>
    <s v="Specialty Stores"/>
  </r>
  <r>
    <x v="294"/>
    <x v="2"/>
    <d v="2014-12-31T00:00:00"/>
    <n v="7216081000"/>
    <n v="3507180000"/>
    <n v="2438527000"/>
    <s v=" $-   "/>
    <s v=" $-   "/>
    <x v="1"/>
    <s v="Specialty Stores"/>
  </r>
  <r>
    <x v="294"/>
    <x v="3"/>
    <d v="2015-12-31T00:00:00"/>
    <n v="7966674000"/>
    <n v="3804031000"/>
    <n v="2648622000"/>
    <s v=" $-   "/>
    <s v=" $-   "/>
    <x v="1"/>
    <s v="Specialty Stores"/>
  </r>
  <r>
    <x v="295"/>
    <x v="0"/>
    <d v="2012-12-31T00:00:00"/>
    <n v="20100000000"/>
    <n v="6530000000"/>
    <n v="1879000000"/>
    <s v=" $-   "/>
    <n v="3585000000"/>
    <x v="9"/>
    <s v="Oil &amp; Gas Exploration &amp; Production"/>
  </r>
  <r>
    <x v="295"/>
    <x v="1"/>
    <d v="2013-12-31T00:00:00"/>
    <n v="20170000000"/>
    <n v="6497000000"/>
    <n v="2108000000"/>
    <s v=" $-   "/>
    <n v="4203000000"/>
    <x v="9"/>
    <s v="Oil &amp; Gas Exploration &amp; Production"/>
  </r>
  <r>
    <x v="295"/>
    <x v="2"/>
    <d v="2014-12-31T00:00:00"/>
    <n v="19312000000"/>
    <n v="6803000000"/>
    <n v="2053000000"/>
    <s v=" $-   "/>
    <n v="4261000000"/>
    <x v="9"/>
    <s v="Oil &amp; Gas Exploration &amp; Production"/>
  </r>
  <r>
    <x v="295"/>
    <x v="3"/>
    <d v="2015-12-31T00:00:00"/>
    <n v="12480000000"/>
    <n v="5804000000"/>
    <n v="1613000000"/>
    <s v=" $-   "/>
    <n v="4544000000"/>
    <x v="9"/>
    <s v="Oil &amp; Gas Exploration &amp; Production"/>
  </r>
  <r>
    <x v="296"/>
    <x v="0"/>
    <d v="2012-12-31T00:00:00"/>
    <n v="1355300000"/>
    <n v="90800000"/>
    <n v="803800000"/>
    <s v=" $-   "/>
    <n v="76000000"/>
    <x v="6"/>
    <s v="Thrifts &amp; Mortgage Finance"/>
  </r>
  <r>
    <x v="296"/>
    <x v="1"/>
    <d v="2013-12-31T00:00:00"/>
    <n v="1346100000"/>
    <n v="81100000"/>
    <n v="812800000"/>
    <s v=" $-   "/>
    <n v="69900000"/>
    <x v="6"/>
    <s v="Thrifts &amp; Mortgage Finance"/>
  </r>
  <r>
    <x v="296"/>
    <x v="2"/>
    <d v="2014-12-31T00:00:00"/>
    <n v="1381400000"/>
    <n v="80900000"/>
    <n v="816700000"/>
    <s v=" $-   "/>
    <n v="65400000"/>
    <x v="6"/>
    <s v="Thrifts &amp; Mortgage Finance"/>
  </r>
  <r>
    <x v="296"/>
    <x v="3"/>
    <d v="2015-12-31T00:00:00"/>
    <n v="1421300000"/>
    <n v="95500000"/>
    <n v="836700000"/>
    <s v=" $-   "/>
    <n v="57300000"/>
    <x v="6"/>
    <s v="Thrifts &amp; Mortgage Finance"/>
  </r>
  <r>
    <x v="297"/>
    <x v="0"/>
    <d v="2012-12-31T00:00:00"/>
    <n v="3823713000"/>
    <n v="1582398000"/>
    <n v="1489735000"/>
    <n v="114250000"/>
    <s v=" $-   "/>
    <x v="0"/>
    <s v="Technology, Hardware, Software and Supplies"/>
  </r>
  <r>
    <x v="297"/>
    <x v="1"/>
    <d v="2013-12-31T00:00:00"/>
    <n v="3791335000"/>
    <n v="1650622000"/>
    <n v="1420096000"/>
    <n v="110412000"/>
    <s v=" $-   "/>
    <x v="0"/>
    <s v="Technology, Hardware, Software and Supplies"/>
  </r>
  <r>
    <x v="297"/>
    <x v="2"/>
    <d v="2014-12-31T00:00:00"/>
    <n v="3821504000"/>
    <n v="1680791000"/>
    <n v="1378400000"/>
    <n v="109931000"/>
    <s v=" $-   "/>
    <x v="0"/>
    <s v="Technology, Hardware, Software and Supplies"/>
  </r>
  <r>
    <x v="297"/>
    <x v="3"/>
    <d v="2015-12-31T00:00:00"/>
    <n v="3578060000"/>
    <n v="1558591000"/>
    <n v="1279961000"/>
    <n v="110156000"/>
    <s v=" $-   "/>
    <x v="0"/>
    <s v="Technology, Hardware, Software and Supplies"/>
  </r>
  <r>
    <x v="298"/>
    <x v="0"/>
    <d v="2012-12-31T00:00:00"/>
    <n v="16596800000"/>
    <n v="13908300000"/>
    <n v="571600000"/>
    <n v="279300000"/>
    <n v="517400000"/>
    <x v="0"/>
    <s v="Construction &amp; Farm Machinery &amp; Heavy Trucks"/>
  </r>
  <r>
    <x v="298"/>
    <x v="1"/>
    <d v="2013-12-31T00:00:00"/>
    <n v="16661000000"/>
    <n v="13900700000"/>
    <n v="559500000"/>
    <n v="251400000"/>
    <n v="571700000"/>
    <x v="0"/>
    <s v="Construction &amp; Farm Machinery &amp; Heavy Trucks"/>
  </r>
  <r>
    <x v="298"/>
    <x v="2"/>
    <d v="2014-12-31T00:00:00"/>
    <n v="18534400000"/>
    <n v="15481600000"/>
    <n v="561400000"/>
    <n v="215600000"/>
    <n v="588500000"/>
    <x v="0"/>
    <s v="Construction &amp; Farm Machinery &amp; Heavy Trucks"/>
  </r>
  <r>
    <x v="298"/>
    <x v="3"/>
    <d v="2015-12-31T00:00:00"/>
    <n v="18671300000"/>
    <n v="15292100000"/>
    <n v="541500000"/>
    <n v="239800000"/>
    <n v="583700000"/>
    <x v="0"/>
    <s v="Construction &amp; Farm Machinery &amp; Heavy Trucks"/>
  </r>
  <r>
    <x v="299"/>
    <x v="0"/>
    <d v="2013-12-31T00:00:00"/>
    <n v="15598000000"/>
    <n v="11759000000"/>
    <s v=" $-   "/>
    <s v=" $-   "/>
    <n v="2077000000"/>
    <x v="5"/>
    <s v="MultiUtilities"/>
  </r>
  <r>
    <x v="299"/>
    <x v="1"/>
    <d v="2014-12-31T00:00:00"/>
    <n v="17090000000"/>
    <n v="12207000000"/>
    <s v=" $-   "/>
    <s v=" $-   "/>
    <n v="2433000000"/>
    <x v="5"/>
    <s v="MultiUtilities"/>
  </r>
  <r>
    <x v="299"/>
    <x v="2"/>
    <d v="2015-12-31T00:00:00"/>
    <n v="16833000000"/>
    <n v="12713000000"/>
    <s v=" $-   "/>
    <s v=" $-   "/>
    <n v="2612000000"/>
    <x v="5"/>
    <s v="MultiUtilities"/>
  </r>
  <r>
    <x v="299"/>
    <x v="3"/>
    <d v="2016-12-31T00:00:00"/>
    <n v="17666000000"/>
    <n v="12734000000"/>
    <s v=" $-   "/>
    <s v=" $-   "/>
    <n v="2755000000"/>
    <x v="5"/>
    <s v="MultiUtilities"/>
  </r>
  <r>
    <x v="300"/>
    <x v="0"/>
    <d v="2012-12-31T00:00:00"/>
    <n v="5260956000"/>
    <n v="1177275000"/>
    <n v="2188747000"/>
    <s v=" $-   "/>
    <n v="65141000"/>
    <x v="1"/>
    <s v="Internet &amp; Direct Marketing Retail"/>
  </r>
  <r>
    <x v="300"/>
    <x v="1"/>
    <d v="2013-12-31T00:00:00"/>
    <n v="6793306000"/>
    <n v="1077420000"/>
    <n v="3185497000"/>
    <s v=" $-   "/>
    <n v="117975000"/>
    <x v="1"/>
    <s v="Internet &amp; Direct Marketing Retail"/>
  </r>
  <r>
    <x v="300"/>
    <x v="2"/>
    <d v="2014-12-31T00:00:00"/>
    <n v="8441971000"/>
    <n v="857841000"/>
    <n v="4302998000"/>
    <s v=" $-   "/>
    <n v="207820000"/>
    <x v="1"/>
    <s v="Internet &amp; Direct Marketing Retail"/>
  </r>
  <r>
    <x v="300"/>
    <x v="3"/>
    <d v="2015-12-31T00:00:00"/>
    <n v="9223987000"/>
    <n v="632180000"/>
    <n v="5060406000"/>
    <s v=" $-   "/>
    <n v="272494000"/>
    <x v="1"/>
    <s v="Internet &amp; Direct Marketing Retail"/>
  </r>
  <r>
    <x v="301"/>
    <x v="0"/>
    <d v="2013-04-27T00:00:00"/>
    <n v="3637212000"/>
    <n v="2446443000"/>
    <s v=" $-   "/>
    <s v=" $-   "/>
    <s v=" $-   "/>
    <x v="3"/>
    <s v="Health Care Supplies"/>
  </r>
  <r>
    <x v="301"/>
    <x v="1"/>
    <d v="2014-04-26T00:00:00"/>
    <n v="3585141000"/>
    <n v="2566444000"/>
    <s v=" $-   "/>
    <s v=" $-   "/>
    <s v=" $-   "/>
    <x v="3"/>
    <s v="Health Care Supplies"/>
  </r>
  <r>
    <x v="301"/>
    <x v="2"/>
    <d v="2015-04-25T00:00:00"/>
    <n v="3910865000"/>
    <n v="2850316000"/>
    <s v=" $-   "/>
    <s v=" $-   "/>
    <s v=" $-   "/>
    <x v="3"/>
    <s v="Health Care Supplies"/>
  </r>
  <r>
    <x v="301"/>
    <x v="3"/>
    <d v="2016-04-30T00:00:00"/>
    <n v="5386703000"/>
    <n v="4063955000"/>
    <s v=" $-   "/>
    <s v=" $-   "/>
    <s v=" $-   "/>
    <x v="3"/>
    <s v="Health Care Supplies"/>
  </r>
  <r>
    <x v="302"/>
    <x v="0"/>
    <d v="2012-12-31T00:00:00"/>
    <n v="9781000000"/>
    <n v="6351000000"/>
    <n v="98000000"/>
    <s v=" $-   "/>
    <n v="1054000000"/>
    <x v="5"/>
    <s v="Electric Utilities"/>
  </r>
  <r>
    <x v="302"/>
    <x v="1"/>
    <d v="2013-12-31T00:00:00"/>
    <n v="9968000000"/>
    <n v="6423000000"/>
    <n v="68000000"/>
    <s v=" $-   "/>
    <n v="1178000000"/>
    <x v="5"/>
    <s v="Electric Utilities"/>
  </r>
  <r>
    <x v="302"/>
    <x v="2"/>
    <d v="2014-12-31T00:00:00"/>
    <n v="10886000000"/>
    <n v="7036000000"/>
    <s v=" $-   "/>
    <s v=" $-   "/>
    <n v="1227000000"/>
    <x v="5"/>
    <s v="Electric Utilities"/>
  </r>
  <r>
    <x v="302"/>
    <x v="3"/>
    <d v="2015-12-31T00:00:00"/>
    <n v="10415000000"/>
    <n v="6239000000"/>
    <s v=" $-   "/>
    <s v=" $-   "/>
    <n v="1214000000"/>
    <x v="5"/>
    <s v="Electric Utilities"/>
  </r>
  <r>
    <x v="303"/>
    <x v="0"/>
    <d v="2013-12-28T00:00:00"/>
    <n v="66415000000"/>
    <n v="31243000000"/>
    <n v="25357000000"/>
    <s v=" $-   "/>
    <n v="110000000"/>
    <x v="4"/>
    <s v="Soft Drinks"/>
  </r>
  <r>
    <x v="303"/>
    <x v="1"/>
    <d v="2014-12-27T00:00:00"/>
    <n v="66683000000"/>
    <n v="31238000000"/>
    <n v="25772000000"/>
    <s v=" $-   "/>
    <n v="92000000"/>
    <x v="4"/>
    <s v="Soft Drinks"/>
  </r>
  <r>
    <x v="303"/>
    <x v="2"/>
    <d v="2015-12-26T00:00:00"/>
    <n v="63056000000"/>
    <n v="28731000000"/>
    <n v="24538000000"/>
    <s v=" $-   "/>
    <n v="75000000"/>
    <x v="4"/>
    <s v="Soft Drinks"/>
  </r>
  <r>
    <x v="303"/>
    <x v="3"/>
    <d v="2016-12-31T00:00:00"/>
    <n v="62799000000"/>
    <n v="28209000000"/>
    <n v="24735000000"/>
    <s v=" $-   "/>
    <n v="70000000"/>
    <x v="4"/>
    <s v="Soft Drinks"/>
  </r>
  <r>
    <x v="304"/>
    <x v="0"/>
    <d v="2012-12-31T00:00:00"/>
    <n v="54657000000"/>
    <n v="9821000000"/>
    <n v="15171000000"/>
    <n v="7482000000"/>
    <n v="5109000000"/>
    <x v="3"/>
    <s v="Pharmaceuticals"/>
  </r>
  <r>
    <x v="304"/>
    <x v="1"/>
    <d v="2013-12-31T00:00:00"/>
    <n v="51584000000"/>
    <n v="9586000000"/>
    <n v="14355000000"/>
    <n v="6678000000"/>
    <n v="4599000000"/>
    <x v="3"/>
    <s v="Pharmaceuticals"/>
  </r>
  <r>
    <x v="304"/>
    <x v="2"/>
    <d v="2014-12-31T00:00:00"/>
    <n v="49605000000"/>
    <n v="9577000000"/>
    <n v="14097000000"/>
    <n v="8393000000"/>
    <n v="4039000000"/>
    <x v="3"/>
    <s v="Pharmaceuticals"/>
  </r>
  <r>
    <x v="304"/>
    <x v="3"/>
    <d v="2015-12-31T00:00:00"/>
    <n v="48851000000"/>
    <n v="9648000000"/>
    <n v="14809000000"/>
    <n v="7690000000"/>
    <n v="3728000000"/>
    <x v="3"/>
    <s v="Pharmaceuticals"/>
  </r>
  <r>
    <x v="305"/>
    <x v="0"/>
    <d v="2013-12-31T00:00:00"/>
    <n v="9289500000"/>
    <n v="4683600000"/>
    <n v="189000000"/>
    <s v=" $-   "/>
    <n v="3292900000"/>
    <x v="6"/>
    <s v="Diversified Financial Services"/>
  </r>
  <r>
    <x v="305"/>
    <x v="1"/>
    <d v="2014-12-31T00:00:00"/>
    <n v="10477600000"/>
    <n v="5231000000"/>
    <n v="177400000"/>
    <s v=" $-   "/>
    <n v="3574300000"/>
    <x v="6"/>
    <s v="Diversified Financial Services"/>
  </r>
  <r>
    <x v="305"/>
    <x v="2"/>
    <d v="2015-12-31T00:00:00"/>
    <n v="11964400000"/>
    <n v="6697700000"/>
    <n v="163500000"/>
    <s v=" $-   "/>
    <n v="3672400000"/>
    <x v="6"/>
    <s v="Diversified Financial Services"/>
  </r>
  <r>
    <x v="305"/>
    <x v="3"/>
    <d v="2016-12-31T00:00:00"/>
    <n v="12394100000"/>
    <n v="6913200000"/>
    <n v="156600000"/>
    <s v=" $-   "/>
    <n v="3732600000"/>
    <x v="6"/>
    <s v="Diversified Financial Services"/>
  </r>
  <r>
    <x v="306"/>
    <x v="0"/>
    <d v="2013-12-31T00:00:00"/>
    <n v="2104745000"/>
    <n v="155355000"/>
    <n v="346393000"/>
    <n v="859947000"/>
    <s v=" $-   "/>
    <x v="4"/>
    <s v="Personal Products"/>
  </r>
  <r>
    <x v="306"/>
    <x v="1"/>
    <d v="2014-12-31T00:00:00"/>
    <n v="2819557000"/>
    <n v="205018000"/>
    <n v="519267000"/>
    <n v="1271353000"/>
    <s v=" $-   "/>
    <x v="4"/>
    <s v="Personal Products"/>
  </r>
  <r>
    <x v="306"/>
    <x v="2"/>
    <d v="2015-12-31T00:00:00"/>
    <n v="4103728000"/>
    <n v="392709000"/>
    <n v="838526000"/>
    <n v="1620577000"/>
    <s v=" $-   "/>
    <x v="4"/>
    <s v="Personal Products"/>
  </r>
  <r>
    <x v="306"/>
    <x v="3"/>
    <d v="2016-12-31T00:00:00"/>
    <n v="4860427000"/>
    <n v="299694000"/>
    <n v="1177697000"/>
    <n v="2052295000"/>
    <s v=" $-   "/>
    <x v="4"/>
    <s v="Personal Products"/>
  </r>
  <r>
    <x v="307"/>
    <x v="0"/>
    <d v="2012-12-31T00:00:00"/>
    <n v="17083900000"/>
    <n v="15590900000"/>
    <n v="15400000"/>
    <s v=" $-   "/>
    <n v="36100000"/>
    <x v="6"/>
    <s v="Property &amp; Casualty Insurance"/>
  </r>
  <r>
    <x v="307"/>
    <x v="1"/>
    <d v="2013-12-31T00:00:00"/>
    <n v="18170900000"/>
    <n v="16275100000"/>
    <n v="18800000"/>
    <s v=" $-   "/>
    <n v="38800000"/>
    <x v="6"/>
    <s v="Property &amp; Casualty Insurance"/>
  </r>
  <r>
    <x v="307"/>
    <x v="2"/>
    <d v="2014-12-31T00:00:00"/>
    <n v="19391400000"/>
    <n v="17297300000"/>
    <n v="18900000"/>
    <s v=" $-   "/>
    <n v="50900000"/>
    <x v="6"/>
    <s v="Property &amp; Casualty Insurance"/>
  </r>
  <r>
    <x v="307"/>
    <x v="3"/>
    <d v="2015-12-31T00:00:00"/>
    <n v="20853800000"/>
    <n v="18705900000"/>
    <n v="22800000"/>
    <s v=" $-   "/>
    <n v="77500000"/>
    <x v="6"/>
    <s v="Property &amp; Casualty Insurance"/>
  </r>
  <r>
    <x v="308"/>
    <x v="0"/>
    <d v="2013-06-30T00:00:00"/>
    <n v="13015704000"/>
    <n v="10086675000"/>
    <n v="1554973000"/>
    <s v=" $-   "/>
    <s v=" $-   "/>
    <x v="0"/>
    <s v="Industrial Conglomerates"/>
  </r>
  <r>
    <x v="308"/>
    <x v="1"/>
    <d v="2014-06-30T00:00:00"/>
    <n v="13215971000"/>
    <n v="10188227000"/>
    <n v="1633992000"/>
    <s v=" $-   "/>
    <s v=" $-   "/>
    <x v="0"/>
    <s v="Industrial Conglomerates"/>
  </r>
  <r>
    <x v="308"/>
    <x v="2"/>
    <d v="2015-06-30T00:00:00"/>
    <n v="12711744000"/>
    <n v="9655245000"/>
    <n v="1544746000"/>
    <s v=" $-   "/>
    <s v=" $-   "/>
    <x v="0"/>
    <s v="Industrial Conglomerates"/>
  </r>
  <r>
    <x v="308"/>
    <x v="3"/>
    <d v="2016-06-30T00:00:00"/>
    <n v="11360753000"/>
    <n v="8823384000"/>
    <n v="1359360000"/>
    <s v=" $-   "/>
    <s v=" $-   "/>
    <x v="0"/>
    <s v="Industrial Conglomerates"/>
  </r>
  <r>
    <x v="309"/>
    <x v="0"/>
    <d v="2013-12-31T00:00:00"/>
    <n v="5679595000"/>
    <n v="4507196000"/>
    <n v="568500000"/>
    <s v=" $-   "/>
    <s v=" $-   "/>
    <x v="1"/>
    <s v="Homebuilding"/>
  </r>
  <r>
    <x v="309"/>
    <x v="1"/>
    <d v="2014-12-31T00:00:00"/>
    <n v="5822363000"/>
    <n v="4244479000"/>
    <n v="861390000"/>
    <s v=" $-   "/>
    <s v=" $-   "/>
    <x v="1"/>
    <s v="Homebuilding"/>
  </r>
  <r>
    <x v="309"/>
    <x v="2"/>
    <d v="2015-12-31T00:00:00"/>
    <n v="5981964000"/>
    <n v="4353850000"/>
    <n v="794728000"/>
    <s v=" $-   "/>
    <s v=" $-   "/>
    <x v="1"/>
    <s v="Homebuilding"/>
  </r>
  <r>
    <x v="309"/>
    <x v="3"/>
    <d v="2016-12-31T00:00:00"/>
    <n v="7668476000"/>
    <n v="5728662000"/>
    <n v="957150000"/>
    <s v=" $-   "/>
    <s v=" $-   "/>
    <x v="1"/>
    <s v="Homebuilding"/>
  </r>
  <r>
    <x v="310"/>
    <x v="0"/>
    <d v="2012-12-30T00:00:00"/>
    <n v="2105188000"/>
    <n v="1143659000"/>
    <n v="627370000"/>
    <n v="131835000"/>
    <s v=" $-   "/>
    <x v="3"/>
    <s v="Health Care Equipment"/>
  </r>
  <r>
    <x v="310"/>
    <x v="1"/>
    <d v="2013-12-29T00:00:00"/>
    <n v="2157586000"/>
    <n v="1181444000"/>
    <n v="581898000"/>
    <n v="132400000"/>
    <s v=" $-   "/>
    <x v="3"/>
    <s v="Health Care Equipment"/>
  </r>
  <r>
    <x v="310"/>
    <x v="2"/>
    <d v="2014-12-28T00:00:00"/>
    <n v="2237219000"/>
    <n v="1232611000"/>
    <n v="659335000"/>
    <n v="121141000"/>
    <s v=" $-   "/>
    <x v="3"/>
    <s v="Health Care Equipment"/>
  </r>
  <r>
    <x v="310"/>
    <x v="3"/>
    <d v="2016-01-03T00:00:00"/>
    <n v="2262359000"/>
    <n v="1237859000"/>
    <n v="598848000"/>
    <n v="125928000"/>
    <s v=" $-   "/>
    <x v="3"/>
    <s v="Health Care Equipment"/>
  </r>
  <r>
    <x v="311"/>
    <x v="0"/>
    <d v="2013-12-31T00:00:00"/>
    <n v="80029000000"/>
    <n v="59222000000"/>
    <n v="6890000000"/>
    <s v=" $-   "/>
    <n v="93000000"/>
    <x v="4"/>
    <s v="Tobacco"/>
  </r>
  <r>
    <x v="311"/>
    <x v="1"/>
    <d v="2014-12-31T00:00:00"/>
    <n v="80106000000"/>
    <n v="60775000000"/>
    <n v="7001000000"/>
    <s v=" $-   "/>
    <n v="93000000"/>
    <x v="4"/>
    <s v="Tobacco"/>
  </r>
  <r>
    <x v="311"/>
    <x v="2"/>
    <d v="2015-12-31T00:00:00"/>
    <n v="73908000000"/>
    <n v="56479000000"/>
    <n v="6656000000"/>
    <s v=" $-   "/>
    <n v="82000000"/>
    <x v="4"/>
    <s v="Tobacco"/>
  </r>
  <r>
    <x v="311"/>
    <x v="3"/>
    <d v="2016-12-31T00:00:00"/>
    <n v="74953000000"/>
    <n v="57659000000"/>
    <n v="6405000000"/>
    <s v=" $-   "/>
    <n v="74000000"/>
    <x v="4"/>
    <s v="Tobacco"/>
  </r>
  <r>
    <x v="312"/>
    <x v="0"/>
    <d v="2012-12-31T00:00:00"/>
    <n v="16606000000"/>
    <n v="386000000"/>
    <n v="10486000000"/>
    <s v=" $-   "/>
    <n v="987000000"/>
    <x v="6"/>
    <s v="Banks"/>
  </r>
  <r>
    <x v="312"/>
    <x v="1"/>
    <d v="2013-12-31T00:00:00"/>
    <n v="16872000000"/>
    <n v="344000000"/>
    <n v="9681000000"/>
    <s v=" $-   "/>
    <n v="643000000"/>
    <x v="6"/>
    <s v="Banks"/>
  </r>
  <r>
    <x v="312"/>
    <x v="2"/>
    <d v="2014-12-31T00:00:00"/>
    <n v="16281000000"/>
    <n v="325000000"/>
    <n v="9488000000"/>
    <s v=" $-   "/>
    <n v="273000000"/>
    <x v="6"/>
    <s v="Banks"/>
  </r>
  <r>
    <x v="312"/>
    <x v="3"/>
    <d v="2015-12-31T00:00:00"/>
    <n v="16270000000"/>
    <n v="403000000"/>
    <n v="9463000000"/>
    <s v=" $-   "/>
    <n v="255000000"/>
    <x v="6"/>
    <s v="Banks"/>
  </r>
  <r>
    <x v="313"/>
    <x v="0"/>
    <d v="2012-12-31T00:00:00"/>
    <n v="4306800000"/>
    <n v="3040900000"/>
    <n v="1117700000"/>
    <n v="92300000"/>
    <s v=" $-   "/>
    <x v="0"/>
    <s v="Industrial Machinery"/>
  </r>
  <r>
    <x v="313"/>
    <x v="1"/>
    <d v="2013-12-31T00:00:00"/>
    <n v="6999700000"/>
    <n v="4629600000"/>
    <n v="1493700000"/>
    <n v="122800000"/>
    <s v=" $-   "/>
    <x v="0"/>
    <s v="Industrial Machinery"/>
  </r>
  <r>
    <x v="313"/>
    <x v="2"/>
    <d v="2014-12-31T00:00:00"/>
    <n v="7039000000"/>
    <n v="4576000000"/>
    <n v="1493800000"/>
    <n v="117300000"/>
    <s v=" $-   "/>
    <x v="0"/>
    <s v="Industrial Machinery"/>
  </r>
  <r>
    <x v="313"/>
    <x v="3"/>
    <d v="2015-12-31T00:00:00"/>
    <n v="6449000000"/>
    <n v="4263200000"/>
    <n v="1334300000"/>
    <n v="119600000"/>
    <s v=" $-   "/>
    <x v="0"/>
    <s v="Industrial Machinery"/>
  </r>
  <r>
    <x v="314"/>
    <x v="0"/>
    <d v="2012-12-31T00:00:00"/>
    <n v="3301804000"/>
    <n v="1879559000"/>
    <n v="166154000"/>
    <s v=" $-   "/>
    <n v="404336000"/>
    <x v="5"/>
    <s v="MultiUtilities"/>
  </r>
  <r>
    <x v="314"/>
    <x v="1"/>
    <d v="2013-12-31T00:00:00"/>
    <n v="3454628000"/>
    <n v="2020436000"/>
    <n v="172161000"/>
    <s v=" $-   "/>
    <n v="415708000"/>
    <x v="5"/>
    <s v="MultiUtilities"/>
  </r>
  <r>
    <x v="314"/>
    <x v="2"/>
    <d v="2014-12-31T00:00:00"/>
    <n v="3491632000"/>
    <n v="2087854000"/>
    <n v="175178000"/>
    <s v=" $-   "/>
    <n v="417358000"/>
    <x v="5"/>
    <s v="MultiUtilities"/>
  </r>
  <r>
    <x v="314"/>
    <x v="3"/>
    <d v="2015-12-31T00:00:00"/>
    <n v="3495443000"/>
    <n v="1969675000"/>
    <n v="176744000"/>
    <s v=" $-   "/>
    <n v="494422000"/>
    <x v="5"/>
    <s v="MultiUtilities"/>
  </r>
  <r>
    <x v="315"/>
    <x v="0"/>
    <d v="2013-12-31T00:00:00"/>
    <n v="14265000000"/>
    <n v="8314000000"/>
    <n v="3486000000"/>
    <n v="463000000"/>
    <n v="452000000"/>
    <x v="8"/>
    <s v="Diversified Chemicals"/>
  </r>
  <r>
    <x v="315"/>
    <x v="1"/>
    <d v="2014-12-31T00:00:00"/>
    <n v="14791000000"/>
    <n v="8348000000"/>
    <n v="4013000000"/>
    <n v="483000000"/>
    <n v="450000000"/>
    <x v="8"/>
    <s v="Diversified Chemicals"/>
  </r>
  <r>
    <x v="315"/>
    <x v="2"/>
    <d v="2015-12-31T00:00:00"/>
    <n v="14766000000"/>
    <n v="8206000000"/>
    <n v="3624000000"/>
    <n v="476000000"/>
    <n v="471000000"/>
    <x v="8"/>
    <s v="Diversified Chemicals"/>
  </r>
  <r>
    <x v="315"/>
    <x v="3"/>
    <d v="2016-12-31T00:00:00"/>
    <n v="14751000000"/>
    <n v="8063000000"/>
    <n v="4630000000"/>
    <n v="466000000"/>
    <n v="462000000"/>
    <x v="8"/>
    <s v="Diversified Chemicals"/>
  </r>
  <r>
    <x v="316"/>
    <x v="0"/>
    <d v="2012-12-31T00:00:00"/>
    <n v="12132000000"/>
    <n v="4876000000"/>
    <n v="3143000000"/>
    <s v=" $-   "/>
    <n v="1087000000"/>
    <x v="5"/>
    <s v="Electric Utilities"/>
  </r>
  <r>
    <x v="316"/>
    <x v="1"/>
    <d v="2013-12-31T00:00:00"/>
    <n v="7263000000"/>
    <n v="1751000000"/>
    <n v="2108000000"/>
    <s v=" $-   "/>
    <n v="843000000"/>
    <x v="5"/>
    <s v="Electric Utilities"/>
  </r>
  <r>
    <x v="316"/>
    <x v="2"/>
    <d v="2014-12-31T00:00:00"/>
    <n v="7852000000"/>
    <n v="1889000000"/>
    <n v="2173000000"/>
    <s v=" $-   "/>
    <n v="923000000"/>
    <x v="5"/>
    <s v="Electric Utilities"/>
  </r>
  <r>
    <x v="316"/>
    <x v="3"/>
    <d v="2015-12-31T00:00:00"/>
    <n v="7669000000"/>
    <n v="1718000000"/>
    <n v="2237000000"/>
    <s v=" $-   "/>
    <n v="883000000"/>
    <x v="5"/>
    <s v="Electric Utilities"/>
  </r>
  <r>
    <x v="317"/>
    <x v="0"/>
    <d v="2012-12-31T00:00:00"/>
    <n v="84847000000"/>
    <n v="66635000000"/>
    <n v="17504000000"/>
    <s v=" $-   "/>
    <s v=" $-   "/>
    <x v="6"/>
    <s v="Diversified Financial Services"/>
  </r>
  <r>
    <x v="317"/>
    <x v="1"/>
    <d v="2013-12-31T00:00:00"/>
    <n v="41461000000"/>
    <n v="26973000000"/>
    <n v="16172000000"/>
    <s v=" $-   "/>
    <s v=" $-   "/>
    <x v="6"/>
    <s v="Diversified Financial Services"/>
  </r>
  <r>
    <x v="317"/>
    <x v="2"/>
    <d v="2014-12-31T00:00:00"/>
    <n v="54105000000"/>
    <n v="33560000000"/>
    <n v="18786000000"/>
    <s v=" $-   "/>
    <s v=" $-   "/>
    <x v="6"/>
    <s v="Diversified Financial Services"/>
  </r>
  <r>
    <x v="317"/>
    <x v="3"/>
    <d v="2015-12-31T00:00:00"/>
    <n v="57119000000"/>
    <n v="32747000000"/>
    <n v="16603000000"/>
    <s v=" $-   "/>
    <s v=" $-   "/>
    <x v="6"/>
    <s v="Diversified Financial Services"/>
  </r>
  <r>
    <x v="318"/>
    <x v="0"/>
    <d v="2012-12-31T00:00:00"/>
    <n v="179290000000"/>
    <n v="158446000000"/>
    <n v="15443000000"/>
    <s v=" $-   "/>
    <n v="931000000"/>
    <x v="9"/>
    <s v="Oil &amp; Gas Refining &amp; Marketing &amp; Transportation"/>
  </r>
  <r>
    <x v="318"/>
    <x v="1"/>
    <d v="2013-12-31T00:00:00"/>
    <n v="171596000000"/>
    <n v="152451000000"/>
    <n v="15597000000"/>
    <s v=" $-   "/>
    <n v="971000000"/>
    <x v="9"/>
    <s v="Oil &amp; Gas Refining &amp; Marketing &amp; Transportation"/>
  </r>
  <r>
    <x v="318"/>
    <x v="2"/>
    <d v="2014-12-31T00:00:00"/>
    <n v="161212000000"/>
    <n v="140183000000"/>
    <n v="16703000000"/>
    <s v=" $-   "/>
    <n v="1019000000"/>
    <x v="9"/>
    <s v="Oil &amp; Gas Refining &amp; Marketing &amp; Transportation"/>
  </r>
  <r>
    <x v="318"/>
    <x v="3"/>
    <d v="2015-12-31T00:00:00"/>
    <n v="98975000000"/>
    <n v="77693000000"/>
    <n v="15747000000"/>
    <s v=" $-   "/>
    <n v="1099000000"/>
    <x v="9"/>
    <s v="Oil &amp; Gas Refining &amp; Marketing &amp; Transportation"/>
  </r>
  <r>
    <x v="319"/>
    <x v="0"/>
    <d v="2013-02-03T00:00:00"/>
    <n v="6043000000"/>
    <n v="2793800000"/>
    <n v="2594300000"/>
    <s v=" $-   "/>
    <s v=" $-   "/>
    <x v="1"/>
    <s v="Apparel, Accessories &amp; Luxury Goods"/>
  </r>
  <r>
    <x v="319"/>
    <x v="1"/>
    <d v="2014-02-02T00:00:00"/>
    <n v="8186400000"/>
    <n v="3967100000"/>
    <n v="3673500000"/>
    <s v=" $-   "/>
    <s v=" $-   "/>
    <x v="1"/>
    <s v="Apparel, Accessories &amp; Luxury Goods"/>
  </r>
  <r>
    <x v="319"/>
    <x v="2"/>
    <d v="2015-02-01T00:00:00"/>
    <n v="8241200000"/>
    <n v="3914500000"/>
    <n v="3713600000"/>
    <s v=" $-   "/>
    <s v=" $-   "/>
    <x v="1"/>
    <s v="Apparel, Accessories &amp; Luxury Goods"/>
  </r>
  <r>
    <x v="319"/>
    <x v="3"/>
    <d v="2016-01-31T00:00:00"/>
    <n v="8020300000"/>
    <n v="3858700000"/>
    <n v="3417700000"/>
    <s v=" $-   "/>
    <s v=" $-   "/>
    <x v="1"/>
    <s v="Apparel, Accessories &amp; Luxury Goods"/>
  </r>
  <r>
    <x v="320"/>
    <x v="0"/>
    <d v="2012-12-31T00:00:00"/>
    <n v="5920269000"/>
    <n v="4982562000"/>
    <n v="434894000"/>
    <s v=" $-   "/>
    <n v="37691000"/>
    <x v="0"/>
    <s v="Industrial Conglomerates"/>
  </r>
  <r>
    <x v="320"/>
    <x v="1"/>
    <d v="2013-12-31T00:00:00"/>
    <n v="6411577000"/>
    <n v="5424644000"/>
    <n v="485069000"/>
    <s v=" $-   "/>
    <n v="25865000"/>
    <x v="0"/>
    <s v="Industrial Conglomerates"/>
  </r>
  <r>
    <x v="320"/>
    <x v="2"/>
    <d v="2014-12-31T00:00:00"/>
    <n v="7747229000"/>
    <n v="6578435000"/>
    <n v="705477000"/>
    <s v=" $-   "/>
    <n v="34257000"/>
    <x v="0"/>
    <s v="Industrial Conglomerates"/>
  </r>
  <r>
    <x v="320"/>
    <x v="3"/>
    <d v="2015-12-31T00:00:00"/>
    <n v="7572436000"/>
    <n v="6648771000"/>
    <n v="592863000"/>
    <s v=" $-   "/>
    <n v="34848000"/>
    <x v="0"/>
    <s v="Industrial Conglomerates"/>
  </r>
  <r>
    <x v="321"/>
    <x v="0"/>
    <d v="2012-12-31T00:00:00"/>
    <n v="11224000000"/>
    <n v="6396000000"/>
    <n v="1227000000"/>
    <n v="98000000"/>
    <n v="1001000000"/>
    <x v="8"/>
    <s v="Industrial Gases"/>
  </r>
  <r>
    <x v="321"/>
    <x v="1"/>
    <d v="2013-12-31T00:00:00"/>
    <n v="11925000000"/>
    <n v="6744000000"/>
    <n v="1349000000"/>
    <n v="98000000"/>
    <n v="1109000000"/>
    <x v="8"/>
    <s v="Industrial Gases"/>
  </r>
  <r>
    <x v="321"/>
    <x v="2"/>
    <d v="2014-12-31T00:00:00"/>
    <n v="12273000000"/>
    <n v="6962000000"/>
    <n v="1437000000"/>
    <n v="96000000"/>
    <n v="1170000000"/>
    <x v="8"/>
    <s v="Industrial Gases"/>
  </r>
  <r>
    <x v="321"/>
    <x v="3"/>
    <d v="2015-12-31T00:00:00"/>
    <n v="10776000000"/>
    <n v="5960000000"/>
    <n v="1296000000"/>
    <n v="93000000"/>
    <n v="1106000000"/>
    <x v="8"/>
    <s v="Industrial Gases"/>
  </r>
  <r>
    <x v="322"/>
    <x v="0"/>
    <d v="2013-09-29T00:00:00"/>
    <n v="24866000000"/>
    <n v="9820000000"/>
    <n v="2849000000"/>
    <n v="4967000000"/>
    <s v=" $-   "/>
    <x v="2"/>
    <s v="Semiconductors"/>
  </r>
  <r>
    <x v="322"/>
    <x v="1"/>
    <d v="2014-09-28T00:00:00"/>
    <n v="26487000000"/>
    <n v="10686000000"/>
    <n v="2774000000"/>
    <n v="5477000000"/>
    <s v=" $-   "/>
    <x v="2"/>
    <s v="Semiconductors"/>
  </r>
  <r>
    <x v="322"/>
    <x v="2"/>
    <d v="2015-09-27T00:00:00"/>
    <n v="25281000000"/>
    <n v="10378000000"/>
    <n v="3637000000"/>
    <n v="5490000000"/>
    <s v=" $-   "/>
    <x v="2"/>
    <s v="Semiconductors"/>
  </r>
  <r>
    <x v="322"/>
    <x v="3"/>
    <d v="2016-09-25T00:00:00"/>
    <n v="23554000000"/>
    <n v="9749000000"/>
    <n v="2159000000"/>
    <n v="5151000000"/>
    <s v=" $-   "/>
    <x v="2"/>
    <s v="Semiconductors"/>
  </r>
  <r>
    <x v="323"/>
    <x v="0"/>
    <d v="2014-03-29T00:00:00"/>
    <n v="1148231000"/>
    <n v="743304000"/>
    <n v="180317000"/>
    <n v="197269000"/>
    <s v=" $-   "/>
    <x v="2"/>
    <s v="Semiconductors"/>
  </r>
  <r>
    <x v="323"/>
    <x v="1"/>
    <d v="2015-03-28T00:00:00"/>
    <n v="1710966000"/>
    <n v="1021658000"/>
    <n v="309348000"/>
    <n v="257494000"/>
    <s v=" $-   "/>
    <x v="2"/>
    <s v="Semiconductors"/>
  </r>
  <r>
    <x v="323"/>
    <x v="2"/>
    <d v="2016-04-02T00:00:00"/>
    <n v="2610726000"/>
    <n v="1561173000"/>
    <n v="588822000"/>
    <n v="448763000"/>
    <s v=" $-   "/>
    <x v="2"/>
    <s v="Semiconductors"/>
  </r>
  <r>
    <x v="324"/>
    <x v="0"/>
    <d v="2013-12-31T00:00:00"/>
    <n v="6419285000"/>
    <n v="5099484000"/>
    <n v="922340000"/>
    <s v=" $-   "/>
    <s v=" $-   "/>
    <x v="0"/>
    <s v="Industrial Conglomerates"/>
  </r>
  <r>
    <x v="324"/>
    <x v="1"/>
    <d v="2014-12-31T00:00:00"/>
    <n v="6638774000"/>
    <n v="5253040000"/>
    <n v="1030014000"/>
    <s v=" $-   "/>
    <s v=" $-   "/>
    <x v="0"/>
    <s v="Industrial Conglomerates"/>
  </r>
  <r>
    <x v="324"/>
    <x v="2"/>
    <d v="2015-12-31T00:00:00"/>
    <n v="6571893000"/>
    <n v="5086449000"/>
    <n v="961579000"/>
    <s v=" $-   "/>
    <s v=" $-   "/>
    <x v="0"/>
    <s v="Industrial Conglomerates"/>
  </r>
  <r>
    <x v="324"/>
    <x v="3"/>
    <d v="2016-12-31T00:00:00"/>
    <n v="6786984000"/>
    <n v="5285568000"/>
    <n v="956158000"/>
    <s v=" $-   "/>
    <s v=" $-   "/>
    <x v="0"/>
    <s v="Industrial Conglomerates"/>
  </r>
  <r>
    <x v="325"/>
    <x v="0"/>
    <d v="2012-12-31T00:00:00"/>
    <n v="7688024000"/>
    <n v="5157434000"/>
    <n v="1011543000"/>
    <s v=" $-   "/>
    <n v="730493000"/>
    <x v="1"/>
    <s v="Hotels, Resorts &amp; Cruise Lines"/>
  </r>
  <r>
    <x v="325"/>
    <x v="1"/>
    <d v="2013-12-31T00:00:00"/>
    <n v="7959894000"/>
    <n v="5305270000"/>
    <n v="1044819000"/>
    <s v=" $-   "/>
    <n v="754711000"/>
    <x v="1"/>
    <s v="Hotels, Resorts &amp; Cruise Lines"/>
  </r>
  <r>
    <x v="325"/>
    <x v="2"/>
    <d v="2014-12-31T00:00:00"/>
    <n v="8073855000"/>
    <n v="5306281000"/>
    <n v="1048952000"/>
    <s v=" $-   "/>
    <n v="772445000"/>
    <x v="1"/>
    <s v="Hotels, Resorts &amp; Cruise Lines"/>
  </r>
  <r>
    <x v="325"/>
    <x v="3"/>
    <d v="2015-12-31T00:00:00"/>
    <n v="8299074000"/>
    <n v="5099393000"/>
    <n v="1086504000"/>
    <s v=" $-   "/>
    <n v="827008000"/>
    <x v="1"/>
    <s v="Hotels, Resorts &amp; Cruise Lines"/>
  </r>
  <r>
    <x v="326"/>
    <x v="0"/>
    <d v="2013-12-31T00:00:00"/>
    <n v="2104745000"/>
    <n v="155355000"/>
    <n v="346393000"/>
    <n v="859947000"/>
    <s v=" $-   "/>
    <x v="3"/>
    <s v="Biotechnology"/>
  </r>
  <r>
    <x v="326"/>
    <x v="1"/>
    <d v="2014-12-31T00:00:00"/>
    <n v="2819557000"/>
    <n v="205018000"/>
    <n v="519267000"/>
    <n v="1271353000"/>
    <s v=" $-   "/>
    <x v="3"/>
    <s v="Biotechnology"/>
  </r>
  <r>
    <x v="326"/>
    <x v="2"/>
    <d v="2015-12-31T00:00:00"/>
    <n v="4103728000"/>
    <n v="392709000"/>
    <n v="838526000"/>
    <n v="1620577000"/>
    <s v=" $-   "/>
    <x v="3"/>
    <s v="Biotechnology"/>
  </r>
  <r>
    <x v="326"/>
    <x v="3"/>
    <d v="2016-12-31T00:00:00"/>
    <n v="4860427000"/>
    <n v="299694000"/>
    <n v="1177697000"/>
    <n v="2052295000"/>
    <s v=" $-   "/>
    <x v="3"/>
    <s v="Biotechnology"/>
  </r>
  <r>
    <x v="327"/>
    <x v="0"/>
    <d v="2013-12-31T00:00:00"/>
    <n v="4245895000"/>
    <n v="2522803000"/>
    <n v="1324815000"/>
    <s v=" $-   "/>
    <n v="1700000"/>
    <x v="0"/>
    <s v="Human Resource &amp; Employment Services"/>
  </r>
  <r>
    <x v="327"/>
    <x v="1"/>
    <d v="2014-12-31T00:00:00"/>
    <n v="4695014000"/>
    <n v="2772098000"/>
    <n v="1425734000"/>
    <s v=" $-   "/>
    <n v="557000"/>
    <x v="0"/>
    <s v="Human Resource &amp; Employment Services"/>
  </r>
  <r>
    <x v="327"/>
    <x v="2"/>
    <d v="2015-12-31T00:00:00"/>
    <n v="5094933000"/>
    <n v="2980462000"/>
    <n v="1533799000"/>
    <s v=" $-   "/>
    <n v="192000"/>
    <x v="0"/>
    <s v="Human Resource &amp; Employment Services"/>
  </r>
  <r>
    <x v="327"/>
    <x v="3"/>
    <d v="2016-12-31T00:00:00"/>
    <n v="5250399000"/>
    <n v="3089723000"/>
    <n v="1606217000"/>
    <s v=" $-   "/>
    <n v="1237000"/>
    <x v="0"/>
    <s v="Human Resource &amp; Employment Services"/>
  </r>
  <r>
    <x v="328"/>
    <x v="0"/>
    <d v="2013-02-28T00:00:00"/>
    <n v="1328817000"/>
    <n v="200600000"/>
    <n v="660887000"/>
    <n v="263150000"/>
    <s v=" $-   "/>
    <x v="2"/>
    <s v="Systems Software"/>
  </r>
  <r>
    <x v="328"/>
    <x v="1"/>
    <d v="2014-02-28T00:00:00"/>
    <n v="1534615000"/>
    <n v="232600000"/>
    <n v="750292000"/>
    <n v="317263000"/>
    <s v=" $-   "/>
    <x v="2"/>
    <s v="Systems Software"/>
  </r>
  <r>
    <x v="328"/>
    <x v="2"/>
    <d v="2015-02-28T00:00:00"/>
    <n v="1789489000"/>
    <n v="273199000"/>
    <n v="898440000"/>
    <n v="367856000"/>
    <s v=" $-   "/>
    <x v="2"/>
    <s v="Systems Software"/>
  </r>
  <r>
    <x v="328"/>
    <x v="3"/>
    <d v="2016-02-29T00:00:00"/>
    <n v="2052230000"/>
    <n v="309629000"/>
    <n v="1041231000"/>
    <n v="413322000"/>
    <s v=" $-   "/>
    <x v="2"/>
    <s v="Systems Software"/>
  </r>
  <r>
    <x v="329"/>
    <x v="0"/>
    <d v="2013-03-30T00:00:00"/>
    <n v="6945000000"/>
    <n v="2789000000"/>
    <n v="2971000000"/>
    <s v=" $-   "/>
    <n v="27000000"/>
    <x v="1"/>
    <s v="Apparel, Accessories &amp; Luxury Goods"/>
  </r>
  <r>
    <x v="329"/>
    <x v="1"/>
    <d v="2014-03-29T00:00:00"/>
    <n v="7450000000"/>
    <n v="3140000000"/>
    <n v="3142000000"/>
    <s v=" $-   "/>
    <n v="35000000"/>
    <x v="1"/>
    <s v="Apparel, Accessories &amp; Luxury Goods"/>
  </r>
  <r>
    <x v="329"/>
    <x v="2"/>
    <d v="2015-03-28T00:00:00"/>
    <n v="7620000000"/>
    <n v="3242000000"/>
    <n v="3301000000"/>
    <s v=" $-   "/>
    <n v="25000000"/>
    <x v="1"/>
    <s v="Apparel, Accessories &amp; Luxury Goods"/>
  </r>
  <r>
    <x v="329"/>
    <x v="3"/>
    <d v="2016-04-02T00:00:00"/>
    <n v="7405000000"/>
    <n v="3218000000"/>
    <n v="3389000000"/>
    <s v=" $-   "/>
    <n v="24000000"/>
    <x v="1"/>
    <s v="Apparel, Accessories &amp; Luxury Goods"/>
  </r>
  <r>
    <x v="330"/>
    <x v="0"/>
    <d v="2013-09-30T00:00:00"/>
    <n v="6351900000"/>
    <n v="3778100000"/>
    <n v="1537700000"/>
    <s v=" $-   "/>
    <s v=" $-   "/>
    <x v="0"/>
    <s v="Industrial Conglomerates"/>
  </r>
  <r>
    <x v="330"/>
    <x v="1"/>
    <d v="2014-09-30T00:00:00"/>
    <n v="6623500000"/>
    <n v="3869600000"/>
    <n v="1570100000"/>
    <s v=" $-   "/>
    <s v=" $-   "/>
    <x v="0"/>
    <s v="Industrial Conglomerates"/>
  </r>
  <r>
    <x v="330"/>
    <x v="2"/>
    <d v="2015-09-30T00:00:00"/>
    <n v="6307900000"/>
    <n v="3604800000"/>
    <n v="1506400000"/>
    <s v=" $-   "/>
    <s v=" $-   "/>
    <x v="0"/>
    <s v="Industrial Conglomerates"/>
  </r>
  <r>
    <x v="330"/>
    <x v="3"/>
    <d v="2016-09-30T00:00:00"/>
    <n v="5879500000"/>
    <n v="3404000000"/>
    <n v="1467400000"/>
    <s v=" $-   "/>
    <s v=" $-   "/>
    <x v="0"/>
    <s v="Industrial Conglomerates"/>
  </r>
  <r>
    <x v="331"/>
    <x v="0"/>
    <d v="2012-12-31T00:00:00"/>
    <n v="2993489000"/>
    <n v="1321772000"/>
    <n v="914130000"/>
    <s v=" $-   "/>
    <s v=" $-   "/>
    <x v="0"/>
    <s v="Industrial Conglomerates"/>
  </r>
  <r>
    <x v="331"/>
    <x v="1"/>
    <d v="2013-12-31T00:00:00"/>
    <n v="3238128000"/>
    <n v="1355200000"/>
    <n v="1040567000"/>
    <s v=" $-   "/>
    <s v=" $-   "/>
    <x v="0"/>
    <s v="Industrial Conglomerates"/>
  </r>
  <r>
    <x v="331"/>
    <x v="2"/>
    <d v="2014-12-31T00:00:00"/>
    <n v="3549494000"/>
    <n v="1447595000"/>
    <n v="1102426000"/>
    <s v=" $-   "/>
    <s v=" $-   "/>
    <x v="0"/>
    <s v="Industrial Conglomerates"/>
  </r>
  <r>
    <x v="331"/>
    <x v="3"/>
    <d v="2015-12-31T00:00:00"/>
    <n v="3582395000"/>
    <n v="1417749000"/>
    <n v="1136728000"/>
    <s v=" $-   "/>
    <s v=" $-   "/>
    <x v="0"/>
    <s v="Industrial Conglomerates"/>
  </r>
  <r>
    <x v="332"/>
    <x v="0"/>
    <d v="2013-02-02T00:00:00"/>
    <n v="9721065000"/>
    <n v="7011428000"/>
    <n v="1437886000"/>
    <s v=" $-   "/>
    <s v=" $-   "/>
    <x v="1"/>
    <s v="Apparel Retail"/>
  </r>
  <r>
    <x v="332"/>
    <x v="1"/>
    <d v="2014-02-01T00:00:00"/>
    <n v="10230353000"/>
    <n v="7360924000"/>
    <n v="1526366000"/>
    <s v=" $-   "/>
    <s v=" $-   "/>
    <x v="1"/>
    <s v="Apparel Retail"/>
  </r>
  <r>
    <x v="332"/>
    <x v="2"/>
    <d v="2015-01-31T00:00:00"/>
    <n v="11041677000"/>
    <n v="7937956000"/>
    <n v="1615371000"/>
    <s v=" $-   "/>
    <s v=" $-   "/>
    <x v="1"/>
    <s v="Apparel Retail"/>
  </r>
  <r>
    <x v="332"/>
    <x v="3"/>
    <d v="2016-01-30T00:00:00"/>
    <n v="11939999000"/>
    <n v="8576873000"/>
    <n v="1738755000"/>
    <s v=" $-   "/>
    <s v=" $-   "/>
    <x v="1"/>
    <s v="Apparel Retail"/>
  </r>
  <r>
    <x v="333"/>
    <x v="0"/>
    <d v="2012-12-31T00:00:00"/>
    <n v="1367135000"/>
    <n v="328784000"/>
    <n v="248136000"/>
    <s v=" $-   "/>
    <n v="445228000"/>
    <x v="9"/>
    <s v="Oil &amp; Gas Exploration &amp; Production"/>
  </r>
  <r>
    <x v="333"/>
    <x v="1"/>
    <d v="2013-12-31T00:00:00"/>
    <n v="1832253000"/>
    <n v="516119000"/>
    <n v="391707000"/>
    <s v=" $-   "/>
    <n v="492397000"/>
    <x v="9"/>
    <s v="Oil &amp; Gas Exploration &amp; Production"/>
  </r>
  <r>
    <x v="333"/>
    <x v="2"/>
    <d v="2014-12-31T00:00:00"/>
    <n v="2042537000"/>
    <n v="605752000"/>
    <n v="191802000"/>
    <s v=" $-   "/>
    <n v="551032000"/>
    <x v="9"/>
    <s v="Oil &amp; Gas Exploration &amp; Production"/>
  </r>
  <r>
    <x v="333"/>
    <x v="3"/>
    <d v="2015-12-31T00:00:00"/>
    <n v="1181704000"/>
    <n v="648968000"/>
    <n v="165318000"/>
    <s v=" $-   "/>
    <n v="581155000"/>
    <x v="9"/>
    <s v="Oil &amp; Gas Exploration &amp; Production"/>
  </r>
  <r>
    <x v="334"/>
    <x v="0"/>
    <d v="2013-12-31T00:00:00"/>
    <n v="8417200000"/>
    <n v="5234700000"/>
    <n v="1088100000"/>
    <s v=" $-   "/>
    <n v="877400000"/>
    <x v="0"/>
    <s v="Industrial Conglomerates"/>
  </r>
  <r>
    <x v="334"/>
    <x v="1"/>
    <d v="2014-12-31T00:00:00"/>
    <n v="8803300000"/>
    <n v="5643100000"/>
    <n v="998400000"/>
    <s v=" $-   "/>
    <n v="906900000"/>
    <x v="0"/>
    <s v="Industrial Conglomerates"/>
  </r>
  <r>
    <x v="334"/>
    <x v="2"/>
    <d v="2015-12-31T00:00:00"/>
    <n v="9115000000"/>
    <n v="5518600000"/>
    <n v="1067000000"/>
    <s v=" $-   "/>
    <n v="970600000"/>
    <x v="0"/>
    <s v="Industrial Conglomerates"/>
  </r>
  <r>
    <x v="334"/>
    <x v="3"/>
    <d v="2016-12-31T00:00:00"/>
    <n v="9387700000"/>
    <n v="5764000000"/>
    <n v="1054500000"/>
    <s v=" $-   "/>
    <n v="991100000"/>
    <x v="0"/>
    <s v="Industrial Conglomerates"/>
  </r>
  <r>
    <x v="335"/>
    <x v="0"/>
    <d v="2013-09-29T00:00:00"/>
    <n v="14866800000"/>
    <n v="6382300000"/>
    <n v="5655800000"/>
    <s v=" $-   "/>
    <n v="621400000"/>
    <x v="1"/>
    <s v="Restaurants"/>
  </r>
  <r>
    <x v="335"/>
    <x v="1"/>
    <d v="2014-09-28T00:00:00"/>
    <n v="16447800000"/>
    <n v="6858800000"/>
    <n v="6086800000"/>
    <s v=" $-   "/>
    <n v="709600000"/>
    <x v="1"/>
    <s v="Restaurants"/>
  </r>
  <r>
    <x v="335"/>
    <x v="2"/>
    <d v="2015-09-27T00:00:00"/>
    <n v="19162700000"/>
    <n v="7787500000"/>
    <n v="7130200000"/>
    <s v=" $-   "/>
    <n v="893900000"/>
    <x v="1"/>
    <s v="Restaurants"/>
  </r>
  <r>
    <x v="335"/>
    <x v="3"/>
    <d v="2016-10-02T00:00:00"/>
    <n v="21315900000"/>
    <n v="8511100000"/>
    <n v="7970300000"/>
    <s v=" $-   "/>
    <n v="980800000"/>
    <x v="1"/>
    <s v="Restaurants"/>
  </r>
  <r>
    <x v="336"/>
    <x v="0"/>
    <d v="2012-12-31T00:00:00"/>
    <n v="4176000000"/>
    <n v="2754000000"/>
    <n v="207000000"/>
    <s v=" $-   "/>
    <n v="356000000"/>
    <x v="5"/>
    <s v="MultiUtilities"/>
  </r>
  <r>
    <x v="336"/>
    <x v="1"/>
    <d v="2013-12-31T00:00:00"/>
    <n v="4495000000"/>
    <n v="2987000000"/>
    <n v="220000000"/>
    <s v=" $-   "/>
    <n v="378000000"/>
    <x v="5"/>
    <s v="MultiUtilities"/>
  </r>
  <r>
    <x v="336"/>
    <x v="2"/>
    <d v="2014-12-31T00:00:00"/>
    <n v="4951000000"/>
    <n v="3331000000"/>
    <n v="229000000"/>
    <s v=" $-   "/>
    <n v="384000000"/>
    <x v="5"/>
    <s v="MultiUtilities"/>
  </r>
  <r>
    <x v="336"/>
    <x v="3"/>
    <d v="2015-12-31T00:00:00"/>
    <n v="4380000000"/>
    <n v="2714000000"/>
    <n v="234000000"/>
    <s v=" $-   "/>
    <n v="358000000"/>
    <x v="5"/>
    <s v="MultiUtilities"/>
  </r>
  <r>
    <x v="337"/>
    <x v="0"/>
    <d v="2012-12-31T00:00:00"/>
    <n v="5075000000"/>
    <n v="2417000000"/>
    <n v="337000000"/>
    <s v=" $-   "/>
    <n v="746000000"/>
    <x v="9"/>
    <s v="Oil &amp; Gas Refining &amp; Marketing &amp; Transportation"/>
  </r>
  <r>
    <x v="337"/>
    <x v="1"/>
    <d v="2013-12-31T00:00:00"/>
    <n v="5518000000"/>
    <n v="2707000000"/>
    <n v="373000000"/>
    <s v=" $-   "/>
    <n v="772000000"/>
    <x v="9"/>
    <s v="Oil &amp; Gas Refining &amp; Marketing &amp; Transportation"/>
  </r>
  <r>
    <x v="337"/>
    <x v="2"/>
    <d v="2014-12-31T00:00:00"/>
    <n v="5903000000"/>
    <n v="2790000000"/>
    <n v="393000000"/>
    <s v=" $-   "/>
    <n v="796000000"/>
    <x v="9"/>
    <s v="Oil &amp; Gas Refining &amp; Marketing &amp; Transportation"/>
  </r>
  <r>
    <x v="337"/>
    <x v="3"/>
    <d v="2015-12-31T00:00:00"/>
    <n v="5234000000"/>
    <n v="2335000000"/>
    <n v="353000000"/>
    <s v=" $-   "/>
    <n v="764000000"/>
    <x v="9"/>
    <s v="Oil &amp; Gas Refining &amp; Marketing &amp; Transportation"/>
  </r>
  <r>
    <x v="338"/>
    <x v="0"/>
    <d v="2013-12-31T00:00:00"/>
    <n v="7690800000"/>
    <n v="5100900000"/>
    <n v="1788300000"/>
    <s v=" $-   "/>
    <n v="123200000"/>
    <x v="8"/>
    <s v="Paper Packaging"/>
  </r>
  <r>
    <x v="338"/>
    <x v="1"/>
    <d v="2014-12-31T00:00:00"/>
    <n v="7750500000"/>
    <n v="5062900000"/>
    <n v="1849400000"/>
    <s v=" $-   "/>
    <n v="118900000"/>
    <x v="8"/>
    <s v="Paper Packaging"/>
  </r>
  <r>
    <x v="338"/>
    <x v="2"/>
    <d v="2015-12-31T00:00:00"/>
    <n v="7031500000"/>
    <n v="4444900000"/>
    <n v="1656200000"/>
    <s v=" $-   "/>
    <n v="88700000"/>
    <x v="8"/>
    <s v="Paper Packaging"/>
  </r>
  <r>
    <x v="338"/>
    <x v="3"/>
    <d v="2016-12-31T00:00:00"/>
    <n v="6778300000"/>
    <n v="4246700000"/>
    <n v="1604400000"/>
    <s v=" $-   "/>
    <n v="94900000"/>
    <x v="8"/>
    <s v="Paper Packaging"/>
  </r>
  <r>
    <x v="339"/>
    <x v="0"/>
    <d v="2012-12-31T00:00:00"/>
    <n v="9534462000"/>
    <n v="5328236000"/>
    <n v="3264896000"/>
    <s v=" $-   "/>
    <s v=" $-   "/>
    <x v="8"/>
    <s v="Specialty Chemicals"/>
  </r>
  <r>
    <x v="339"/>
    <x v="1"/>
    <d v="2013-12-31T00:00:00"/>
    <n v="10185532000"/>
    <n v="5568966000"/>
    <n v="3470200000"/>
    <s v=" $-   "/>
    <s v=" $-   "/>
    <x v="8"/>
    <s v="Specialty Chemicals"/>
  </r>
  <r>
    <x v="339"/>
    <x v="2"/>
    <d v="2014-12-31T00:00:00"/>
    <n v="11129533000"/>
    <n v="5965049000"/>
    <n v="3860448000"/>
    <s v=" $-   "/>
    <s v=" $-   "/>
    <x v="8"/>
    <s v="Specialty Chemicals"/>
  </r>
  <r>
    <x v="339"/>
    <x v="3"/>
    <d v="2015-12-31T00:00:00"/>
    <n v="11339304000"/>
    <n v="5780078000"/>
    <n v="3943786000"/>
    <s v=" $-   "/>
    <s v=" $-   "/>
    <x v="8"/>
    <s v="Specialty Chemicals"/>
  </r>
  <r>
    <x v="340"/>
    <x v="0"/>
    <d v="2013-02-02T00:00:00"/>
    <n v="3983400000"/>
    <n v="2446000000"/>
    <n v="976900000"/>
    <s v=" $-   "/>
    <s v=" $-   "/>
    <x v="1"/>
    <s v="Specialty Stores"/>
  </r>
  <r>
    <x v="340"/>
    <x v="1"/>
    <d v="2014-02-01T00:00:00"/>
    <n v="4209200000"/>
    <n v="2628700000"/>
    <n v="1010000000"/>
    <s v=" $-   "/>
    <s v=" $-   "/>
    <x v="1"/>
    <s v="Specialty Stores"/>
  </r>
  <r>
    <x v="340"/>
    <x v="2"/>
    <d v="2015-02-02T00:00:00"/>
    <n v="5736300000"/>
    <n v="3662100000"/>
    <n v="1497600000"/>
    <s v=" $-   "/>
    <s v=" $-   "/>
    <x v="1"/>
    <s v="Specialty Stores"/>
  </r>
  <r>
    <x v="340"/>
    <x v="3"/>
    <d v="2016-01-30T00:00:00"/>
    <n v="6550200000"/>
    <n v="4109800000"/>
    <n v="1736700000"/>
    <s v=" $-   "/>
    <s v=" $-   "/>
    <x v="1"/>
    <s v="Specialty Stores"/>
  </r>
  <r>
    <x v="341"/>
    <x v="0"/>
    <d v="2013-04-30T00:00:00"/>
    <n v="5897700000"/>
    <n v="3870100000"/>
    <n v="1020400000"/>
    <s v=" $-   "/>
    <n v="96800000"/>
    <x v="4"/>
    <s v="Packaged Foods &amp; Meats"/>
  </r>
  <r>
    <x v="341"/>
    <x v="1"/>
    <d v="2014-04-30T00:00:00"/>
    <n v="5610600000"/>
    <n v="3579600000"/>
    <n v="1013100000"/>
    <s v=" $-   "/>
    <n v="98900000"/>
    <x v="4"/>
    <s v="Packaged Foods &amp; Meats"/>
  </r>
  <r>
    <x v="341"/>
    <x v="2"/>
    <d v="2015-04-30T00:00:00"/>
    <n v="5692700000"/>
    <n v="3724000000"/>
    <n v="1085800000"/>
    <s v=" $-   "/>
    <n v="110900000"/>
    <x v="4"/>
    <s v="Packaged Foods &amp; Meats"/>
  </r>
  <r>
    <x v="341"/>
    <x v="3"/>
    <d v="2016-04-30T00:00:00"/>
    <n v="7811200000"/>
    <n v="4843400000"/>
    <n v="1614100000"/>
    <s v=" $-   "/>
    <n v="208400000"/>
    <x v="4"/>
    <s v="Packaged Foods &amp; Meats"/>
  </r>
  <r>
    <x v="342"/>
    <x v="0"/>
    <d v="2012-12-31T00:00:00"/>
    <n v="1290052000"/>
    <n v="470243000"/>
    <n v="120310000"/>
    <s v=" $-   "/>
    <n v="330418000"/>
    <x v="7"/>
    <s v="Office REITs"/>
  </r>
  <r>
    <x v="342"/>
    <x v="1"/>
    <d v="2013-12-31T00:00:00"/>
    <n v="1371065000"/>
    <n v="479665000"/>
    <n v="122128000"/>
    <s v=" $-   "/>
    <n v="340316000"/>
    <x v="7"/>
    <s v="Office REITs"/>
  </r>
  <r>
    <x v="342"/>
    <x v="2"/>
    <d v="2014-12-31T00:00:00"/>
    <n v="1519978000"/>
    <n v="500126000"/>
    <n v="133502000"/>
    <s v=" $-   "/>
    <n v="393987000"/>
    <x v="7"/>
    <s v="Office REITs"/>
  </r>
  <r>
    <x v="342"/>
    <x v="3"/>
    <d v="2015-12-31T00:00:00"/>
    <n v="1662829000"/>
    <n v="534326000"/>
    <n v="139137000"/>
    <s v=" $-   "/>
    <n v="588235000"/>
    <x v="7"/>
    <s v="Office REITs"/>
  </r>
  <r>
    <x v="343"/>
    <x v="0"/>
    <d v="2013-12-31T00:00:00"/>
    <n v="3237500000"/>
    <n v="1638900000"/>
    <n v="1012400000"/>
    <s v=" $-   "/>
    <s v=" $-   "/>
    <x v="1"/>
    <s v="Household Appliances"/>
  </r>
  <r>
    <x v="343"/>
    <x v="1"/>
    <d v="2015-01-03T00:00:00"/>
    <n v="3492600000"/>
    <n v="1759200000"/>
    <n v="1048700000"/>
    <s v=" $-   "/>
    <s v=" $-   "/>
    <x v="1"/>
    <s v="Household Appliances"/>
  </r>
  <r>
    <x v="343"/>
    <x v="2"/>
    <d v="2016-01-02T00:00:00"/>
    <n v="3593100000"/>
    <n v="1774600000"/>
    <n v="1053700000"/>
    <s v=" $-   "/>
    <s v=" $-   "/>
    <x v="1"/>
    <s v="Household Appliances"/>
  </r>
  <r>
    <x v="343"/>
    <x v="3"/>
    <d v="2016-12-31T00:00:00"/>
    <n v="3711800000"/>
    <n v="1803500000"/>
    <n v="1054100000"/>
    <s v=" $-   "/>
    <s v=" $-   "/>
    <x v="1"/>
    <s v="Household Appliances"/>
  </r>
  <r>
    <x v="344"/>
    <x v="0"/>
    <d v="2012-12-31T00:00:00"/>
    <n v="2307182000"/>
    <n v="610836000"/>
    <n v="655473000"/>
    <s v=" $-   "/>
    <n v="107591000"/>
    <x v="1"/>
    <s v="Broadcasting &amp; Cable TV"/>
  </r>
  <r>
    <x v="344"/>
    <x v="1"/>
    <d v="2013-12-31T00:00:00"/>
    <n v="2530809000"/>
    <n v="699294000"/>
    <n v="729055000"/>
    <s v=" $-   "/>
    <n v="117580000"/>
    <x v="1"/>
    <s v="Broadcasting &amp; Cable TV"/>
  </r>
  <r>
    <x v="344"/>
    <x v="2"/>
    <d v="2014-12-31T00:00:00"/>
    <n v="2665456000"/>
    <n v="778896000"/>
    <n v="764799000"/>
    <s v=" $-   "/>
    <n v="128582000"/>
    <x v="1"/>
    <s v="Broadcasting &amp; Cable TV"/>
  </r>
  <r>
    <x v="344"/>
    <x v="3"/>
    <d v="2015-12-31T00:00:00"/>
    <n v="3018227000"/>
    <n v="987357000"/>
    <n v="785179000"/>
    <s v=" $-   "/>
    <n v="137596000"/>
    <x v="1"/>
    <s v="Broadcasting &amp; Cable TV"/>
  </r>
  <r>
    <x v="345"/>
    <x v="0"/>
    <d v="2012-12-31T00:00:00"/>
    <n v="16537000000"/>
    <n v="9373000000"/>
    <n v="914000000"/>
    <s v=" $-   "/>
    <n v="1787000000"/>
    <x v="5"/>
    <s v="Electric Utilities"/>
  </r>
  <r>
    <x v="345"/>
    <x v="1"/>
    <d v="2013-12-31T00:00:00"/>
    <n v="17087000000"/>
    <n v="9817000000"/>
    <n v="934000000"/>
    <s v=" $-   "/>
    <n v="1901000000"/>
    <x v="5"/>
    <s v="Electric Utilities"/>
  </r>
  <r>
    <x v="345"/>
    <x v="2"/>
    <d v="2014-12-31T00:00:00"/>
    <n v="18467000000"/>
    <n v="11031000000"/>
    <n v="981000000"/>
    <s v=" $-   "/>
    <n v="1945000000"/>
    <x v="5"/>
    <s v="Electric Utilities"/>
  </r>
  <r>
    <x v="345"/>
    <x v="3"/>
    <d v="2015-12-31T00:00:00"/>
    <n v="17489000000"/>
    <n v="9811000000"/>
    <n v="997000000"/>
    <s v=" $-   "/>
    <n v="2034000000"/>
    <x v="5"/>
    <s v="Electric Utilities"/>
  </r>
  <r>
    <x v="346"/>
    <x v="0"/>
    <d v="2012-12-31T00:00:00"/>
    <n v="4256157000"/>
    <n v="800380000"/>
    <n v="376687000"/>
    <s v=" $-   "/>
    <n v="1068382000"/>
    <x v="7"/>
    <s v="REITs"/>
  </r>
  <r>
    <x v="346"/>
    <x v="1"/>
    <d v="2013-12-31T00:00:00"/>
    <n v="4543849000"/>
    <n v="837946000"/>
    <n v="402369000"/>
    <s v=" $-   "/>
    <n v="1107700000"/>
    <x v="7"/>
    <s v="REITs"/>
  </r>
  <r>
    <x v="346"/>
    <x v="2"/>
    <d v="2014-12-31T00:00:00"/>
    <n v="4870818000"/>
    <n v="882803000"/>
    <n v="446845000"/>
    <s v=" $-   "/>
    <n v="1143827000"/>
    <x v="7"/>
    <s v="REITs"/>
  </r>
  <r>
    <x v="346"/>
    <x v="3"/>
    <d v="2015-12-31T00:00:00"/>
    <n v="5266103000"/>
    <n v="960192000"/>
    <n v="452835000"/>
    <s v=" $-   "/>
    <n v="1177568000"/>
    <x v="7"/>
    <s v="REITs"/>
  </r>
  <r>
    <x v="347"/>
    <x v="0"/>
    <d v="2013-02-02T00:00:00"/>
    <n v="24380510000"/>
    <n v="17889249000"/>
    <n v="4884284000"/>
    <s v=" $-   "/>
    <n v="78900000"/>
    <x v="1"/>
    <s v="Specialty Stores"/>
  </r>
  <r>
    <x v="347"/>
    <x v="1"/>
    <d v="2014-02-01T00:00:00"/>
    <n v="23114000000"/>
    <n v="17082000000"/>
    <n v="4735000000"/>
    <s v=" $-   "/>
    <n v="55000000"/>
    <x v="1"/>
    <s v="Specialty Stores"/>
  </r>
  <r>
    <x v="347"/>
    <x v="2"/>
    <d v="2015-01-31T00:00:00"/>
    <n v="22492000000"/>
    <n v="16691000000"/>
    <n v="4816000000"/>
    <s v=" $-   "/>
    <n v="62000000"/>
    <x v="1"/>
    <s v="Specialty Stores"/>
  </r>
  <r>
    <x v="347"/>
    <x v="3"/>
    <d v="2016-01-30T00:00:00"/>
    <n v="21059000000"/>
    <n v="15545000000"/>
    <n v="4600000000"/>
    <s v=" $-   "/>
    <n v="67000000"/>
    <x v="1"/>
    <s v="Specialty Stores"/>
  </r>
  <r>
    <x v="348"/>
    <x v="0"/>
    <d v="2012-12-31T00:00:00"/>
    <n v="1913149000"/>
    <n v="1055844000"/>
    <n v="356817000"/>
    <s v=" $-   "/>
    <n v="31652000"/>
    <x v="0"/>
    <s v="Industrial Conglomerates"/>
  </r>
  <r>
    <x v="348"/>
    <x v="1"/>
    <d v="2013-12-31T00:00:00"/>
    <n v="2142807000"/>
    <n v="1178173000"/>
    <n v="390610000"/>
    <s v=" $-   "/>
    <n v="38405000"/>
    <x v="0"/>
    <s v="Industrial Conglomerates"/>
  </r>
  <r>
    <x v="348"/>
    <x v="2"/>
    <d v="2014-12-31T00:00:00"/>
    <n v="2555601000"/>
    <n v="1461190000"/>
    <n v="489937000"/>
    <s v=" $-   "/>
    <n v="48138000"/>
    <x v="0"/>
    <s v="Industrial Conglomerates"/>
  </r>
  <r>
    <x v="348"/>
    <x v="3"/>
    <d v="2015-12-31T00:00:00"/>
    <n v="2985908000"/>
    <n v="1719723000"/>
    <n v="712803000"/>
    <s v=" $-   "/>
    <n v="65770000"/>
    <x v="0"/>
    <s v="Industrial Conglomerates"/>
  </r>
  <r>
    <x v="349"/>
    <x v="0"/>
    <d v="2012-12-31T00:00:00"/>
    <n v="9647000000"/>
    <n v="6646000000"/>
    <n v="359000000"/>
    <s v=" $-   "/>
    <n v="1090000000"/>
    <x v="5"/>
    <s v="MultiUtilities"/>
  </r>
  <r>
    <x v="349"/>
    <x v="1"/>
    <d v="2013-12-31T00:00:00"/>
    <n v="10557000000"/>
    <n v="7186000000"/>
    <n v="574000000"/>
    <s v=" $-   "/>
    <n v="1113000000"/>
    <x v="5"/>
    <s v="MultiUtilities"/>
  </r>
  <r>
    <x v="349"/>
    <x v="2"/>
    <d v="2014-12-31T00:00:00"/>
    <n v="11035000000"/>
    <n v="7689000000"/>
    <n v="414000000"/>
    <s v=" $-   "/>
    <n v="1156000000"/>
    <x v="5"/>
    <s v="MultiUtilities"/>
  </r>
  <r>
    <x v="349"/>
    <x v="3"/>
    <d v="2015-12-31T00:00:00"/>
    <n v="10231000000"/>
    <n v="6648000000"/>
    <n v="397000000"/>
    <s v=" $-   "/>
    <n v="1250000000"/>
    <x v="5"/>
    <s v="MultiUtilities"/>
  </r>
  <r>
    <x v="350"/>
    <x v="0"/>
    <d v="2012-12-31T00:00:00"/>
    <n v="11240000000"/>
    <n v="429000000"/>
    <n v="6073000000"/>
    <s v=" $-   "/>
    <n v="1441000000"/>
    <x v="6"/>
    <s v="Banks"/>
  </r>
  <r>
    <x v="350"/>
    <x v="1"/>
    <d v="2013-12-31T00:00:00"/>
    <n v="8602000000"/>
    <n v="291000000"/>
    <n v="5808000000"/>
    <s v=" $-   "/>
    <n v="576000000"/>
    <x v="6"/>
    <s v="Banks"/>
  </r>
  <r>
    <x v="350"/>
    <x v="2"/>
    <d v="2014-12-31T00:00:00"/>
    <n v="8707000000"/>
    <n v="235000000"/>
    <n v="5518000000"/>
    <s v=" $-   "/>
    <n v="367000000"/>
    <x v="6"/>
    <s v="Banks"/>
  </r>
  <r>
    <x v="350"/>
    <x v="3"/>
    <d v="2015-12-31T00:00:00"/>
    <n v="8533000000"/>
    <n v="219000000"/>
    <n v="5120000000"/>
    <s v=" $-   "/>
    <n v="205000000"/>
    <x v="6"/>
    <s v="Banks"/>
  </r>
  <r>
    <x v="351"/>
    <x v="0"/>
    <d v="2013-06-28T00:00:00"/>
    <n v="14351000000"/>
    <n v="10411000000"/>
    <n v="635000000"/>
    <n v="1133000000"/>
    <n v="79000000"/>
    <x v="2"/>
    <s v="Computer Storage &amp; Peripherals"/>
  </r>
  <r>
    <x v="351"/>
    <x v="1"/>
    <d v="2014-06-27T00:00:00"/>
    <n v="13724000000"/>
    <n v="9878000000"/>
    <n v="722000000"/>
    <n v="1226000000"/>
    <n v="98000000"/>
    <x v="2"/>
    <s v="Computer Storage &amp; Peripherals"/>
  </r>
  <r>
    <x v="351"/>
    <x v="2"/>
    <d v="2015-07-03T00:00:00"/>
    <n v="13739000000"/>
    <n v="9930000000"/>
    <n v="237000000"/>
    <n v="1353000000"/>
    <n v="129000000"/>
    <x v="2"/>
    <s v="Computer Storage &amp; Peripherals"/>
  </r>
  <r>
    <x v="351"/>
    <x v="3"/>
    <d v="2016-07-01T00:00:00"/>
    <n v="11160000000"/>
    <n v="8545000000"/>
    <n v="635000000"/>
    <n v="1237000000"/>
    <n v="123000000"/>
    <x v="2"/>
    <s v="Computer Storage &amp; Peripherals"/>
  </r>
  <r>
    <x v="352"/>
    <x v="0"/>
    <d v="2013-02-28T00:00:00"/>
    <n v="2796100000"/>
    <n v="1687800000"/>
    <n v="585400000"/>
    <s v=" $-   "/>
    <s v=" $-   "/>
    <x v="4"/>
    <s v="Distillers &amp; Vintners"/>
  </r>
  <r>
    <x v="352"/>
    <x v="1"/>
    <d v="2014-02-28T00:00:00"/>
    <n v="4867700000"/>
    <n v="2876000000"/>
    <n v="895100000"/>
    <s v=" $-   "/>
    <s v=" $-   "/>
    <x v="4"/>
    <s v="Distillers &amp; Vintners"/>
  </r>
  <r>
    <x v="352"/>
    <x v="2"/>
    <d v="2015-02-28T00:00:00"/>
    <n v="6028000000"/>
    <n v="3449400000"/>
    <n v="1078400000"/>
    <s v=" $-   "/>
    <s v=" $-   "/>
    <x v="4"/>
    <s v="Distillers &amp; Vintners"/>
  </r>
  <r>
    <x v="352"/>
    <x v="3"/>
    <d v="2016-02-29T00:00:00"/>
    <n v="6548400000"/>
    <n v="3606100000"/>
    <n v="1177200000"/>
    <s v=" $-   "/>
    <s v=" $-   "/>
    <x v="4"/>
    <s v="Distillers &amp; Vintners"/>
  </r>
  <r>
    <x v="353"/>
    <x v="0"/>
    <d v="2013-12-28T00:00:00"/>
    <n v="10889500000"/>
    <n v="6985800000"/>
    <n v="2960300000"/>
    <s v=" $-   "/>
    <s v=" $-   "/>
    <x v="1"/>
    <s v="Household Appliances"/>
  </r>
  <r>
    <x v="353"/>
    <x v="1"/>
    <d v="2015-01-03T00:00:00"/>
    <n v="11338600000"/>
    <n v="7235900000"/>
    <n v="2814600000"/>
    <s v=" $-   "/>
    <s v=" $-   "/>
    <x v="1"/>
    <s v="Household Appliances"/>
  </r>
  <r>
    <x v="353"/>
    <x v="2"/>
    <d v="2016-01-02T00:00:00"/>
    <n v="11171800000"/>
    <n v="7099800000"/>
    <n v="2681100000"/>
    <s v=" $-   "/>
    <s v=" $-   "/>
    <x v="1"/>
    <s v="Household Appliances"/>
  </r>
  <r>
    <x v="353"/>
    <x v="3"/>
    <d v="2016-12-31T00:00:00"/>
    <n v="11406900000"/>
    <n v="7139700000"/>
    <n v="2798900000"/>
    <s v=" $-   "/>
    <s v=" $-   "/>
    <x v="1"/>
    <s v="Household Appliances"/>
  </r>
  <r>
    <x v="354"/>
    <x v="0"/>
    <d v="2013-09-27T00:00:00"/>
    <n v="1792000000"/>
    <n v="1025400000"/>
    <n v="159700000"/>
    <n v="226300000"/>
    <n v="29100000"/>
    <x v="2"/>
    <s v="Semiconductors"/>
  </r>
  <r>
    <x v="354"/>
    <x v="1"/>
    <d v="2014-10-03T00:00:00"/>
    <n v="2291500000"/>
    <n v="1268800000"/>
    <n v="179100000"/>
    <n v="252200000"/>
    <n v="25900000"/>
    <x v="2"/>
    <s v="Semiconductors"/>
  </r>
  <r>
    <x v="354"/>
    <x v="2"/>
    <d v="2015-10-02T00:00:00"/>
    <n v="3258400000"/>
    <n v="1703900000"/>
    <n v="191300000"/>
    <n v="303200000"/>
    <n v="33500000"/>
    <x v="2"/>
    <s v="Semiconductors"/>
  </r>
  <r>
    <x v="354"/>
    <x v="3"/>
    <d v="2016-09-30T00:00:00"/>
    <n v="3289000000"/>
    <n v="1623800000"/>
    <n v="195900000"/>
    <n v="312400000"/>
    <n v="33400000"/>
    <x v="2"/>
    <s v="Semiconductors"/>
  </r>
  <r>
    <x v="355"/>
    <x v="0"/>
    <d v="2012-12-31T00:00:00"/>
    <n v="2730000000"/>
    <n v="245000000"/>
    <n v="835000000"/>
    <s v=" $-   "/>
    <n v="811000000"/>
    <x v="9"/>
    <s v="Oil &amp; Gas Exploration &amp; Production"/>
  </r>
  <r>
    <x v="355"/>
    <x v="1"/>
    <d v="2013-12-31T00:00:00"/>
    <n v="3371000000"/>
    <n v="328000000"/>
    <n v="1052000000"/>
    <s v=" $-   "/>
    <n v="787000000"/>
    <x v="9"/>
    <s v="Oil &amp; Gas Exploration &amp; Production"/>
  </r>
  <r>
    <x v="355"/>
    <x v="2"/>
    <d v="2014-12-31T00:00:00"/>
    <n v="4038000000"/>
    <n v="427000000"/>
    <n v="1296000000"/>
    <s v=" $-   "/>
    <n v="942000000"/>
    <x v="9"/>
    <s v="Oil &amp; Gas Exploration &amp; Production"/>
  </r>
  <r>
    <x v="355"/>
    <x v="3"/>
    <d v="2015-12-31T00:00:00"/>
    <n v="3133000000"/>
    <n v="689000000"/>
    <n v="1208000000"/>
    <s v=" $-   "/>
    <n v="1091000000"/>
    <x v="9"/>
    <s v="Oil &amp; Gas Exploration &amp; Production"/>
  </r>
  <r>
    <x v="356"/>
    <x v="0"/>
    <d v="2012-12-31T00:00:00"/>
    <n v="10793000000"/>
    <n v="362000000"/>
    <n v="2123000000"/>
    <s v=" $-   "/>
    <n v="4549000000"/>
    <x v="6"/>
    <s v="Consumer Finance"/>
  </r>
  <r>
    <x v="356"/>
    <x v="1"/>
    <d v="2013-12-31T00:00:00"/>
    <n v="11813000000"/>
    <n v="374000000"/>
    <n v="2484000000"/>
    <s v=" $-   "/>
    <n v="5445000000"/>
    <x v="6"/>
    <s v="Consumer Finance"/>
  </r>
  <r>
    <x v="356"/>
    <x v="2"/>
    <d v="2014-12-31T00:00:00"/>
    <n v="12727000000"/>
    <n v="470000000"/>
    <n v="2927000000"/>
    <s v=" $-   "/>
    <n v="5492000000"/>
    <x v="6"/>
    <s v="Consumer Finance"/>
  </r>
  <r>
    <x v="356"/>
    <x v="3"/>
    <d v="2015-12-31T00:00:00"/>
    <n v="13620000000"/>
    <n v="607000000"/>
    <n v="3264000000"/>
    <s v=" $-   "/>
    <n v="5690000000"/>
    <x v="6"/>
    <s v="Consumer Finance"/>
  </r>
  <r>
    <x v="357"/>
    <x v="0"/>
    <d v="2013-12-31T00:00:00"/>
    <n v="9021000000"/>
    <n v="3002000000"/>
    <n v="4089000000"/>
    <n v="536000000"/>
    <n v="138000000"/>
    <x v="3"/>
    <s v="Health Care Equipment"/>
  </r>
  <r>
    <x v="357"/>
    <x v="1"/>
    <d v="2014-12-31T00:00:00"/>
    <n v="9675000000"/>
    <n v="3319000000"/>
    <n v="4308000000"/>
    <n v="614000000"/>
    <n v="188000000"/>
    <x v="3"/>
    <s v="Health Care Equipment"/>
  </r>
  <r>
    <x v="357"/>
    <x v="2"/>
    <d v="2015-12-31T00:00:00"/>
    <n v="9946000000"/>
    <n v="3344000000"/>
    <n v="3906000000"/>
    <n v="625000000"/>
    <n v="210000000"/>
    <x v="3"/>
    <s v="Health Care Equipment"/>
  </r>
  <r>
    <x v="357"/>
    <x v="3"/>
    <d v="2016-12-31T00:00:00"/>
    <n v="11325000000"/>
    <n v="3830000000"/>
    <n v="4295000000"/>
    <n v="715000000"/>
    <n v="319000000"/>
    <x v="3"/>
    <s v="Health Care Equipment"/>
  </r>
  <r>
    <x v="358"/>
    <x v="0"/>
    <d v="2013-03-29T00:00:00"/>
    <n v="6906000000"/>
    <n v="1175000000"/>
    <n v="3236000000"/>
    <n v="1026000000"/>
    <n v="286000000"/>
    <x v="2"/>
    <s v="Application Software"/>
  </r>
  <r>
    <x v="358"/>
    <x v="1"/>
    <d v="2014-03-28T00:00:00"/>
    <n v="4183000000"/>
    <n v="791000000"/>
    <n v="2186000000"/>
    <n v="722000000"/>
    <n v="93000000"/>
    <x v="2"/>
    <s v="Application Software"/>
  </r>
  <r>
    <x v="358"/>
    <x v="2"/>
    <d v="2015-04-03T00:00:00"/>
    <n v="3956000000"/>
    <n v="727000000"/>
    <n v="2012000000"/>
    <n v="812000000"/>
    <n v="87000000"/>
    <x v="2"/>
    <s v="Application Software"/>
  </r>
  <r>
    <x v="358"/>
    <x v="3"/>
    <d v="2016-04-01T00:00:00"/>
    <n v="3600000000"/>
    <n v="615000000"/>
    <n v="1587000000"/>
    <n v="748000000"/>
    <n v="57000000"/>
    <x v="2"/>
    <s v="Application Software"/>
  </r>
  <r>
    <x v="359"/>
    <x v="0"/>
    <d v="2013-06-29T00:00:00"/>
    <n v="44411233000"/>
    <n v="36414626000"/>
    <n v="6338129000"/>
    <s v=" $-   "/>
    <s v=" $-   "/>
    <x v="4"/>
    <s v="Food Distributors"/>
  </r>
  <r>
    <x v="359"/>
    <x v="1"/>
    <d v="2014-06-28T00:00:00"/>
    <n v="46516712000"/>
    <n v="38335677000"/>
    <s v=" $-   "/>
    <s v=" $-   "/>
    <s v=" $-   "/>
    <x v="4"/>
    <s v="Food Distributors"/>
  </r>
  <r>
    <x v="359"/>
    <x v="2"/>
    <d v="2015-06-27T00:00:00"/>
    <n v="48680752000"/>
    <n v="40129236000"/>
    <s v=" $-   "/>
    <s v=" $-   "/>
    <s v=" $-   "/>
    <x v="4"/>
    <s v="Food Distributors"/>
  </r>
  <r>
    <x v="359"/>
    <x v="3"/>
    <d v="2016-07-02T00:00:00"/>
    <n v="50366919000"/>
    <n v="41326447000"/>
    <s v=" $-   "/>
    <s v=" $-   "/>
    <s v=" $-   "/>
    <x v="4"/>
    <s v="Food Distributors"/>
  </r>
  <r>
    <x v="360"/>
    <x v="0"/>
    <d v="2012-12-31T00:00:00"/>
    <n v="127434000000"/>
    <n v="55228000000"/>
    <n v="41066000000"/>
    <s v=" $-   "/>
    <n v="18143000000"/>
    <x v="10"/>
    <s v="Integrated Telecommunications Services"/>
  </r>
  <r>
    <x v="360"/>
    <x v="1"/>
    <d v="2013-12-31T00:00:00"/>
    <n v="128752000000"/>
    <n v="51191000000"/>
    <n v="28414000000"/>
    <s v=" $-   "/>
    <n v="18395000000"/>
    <x v="10"/>
    <s v="Integrated Telecommunications Services"/>
  </r>
  <r>
    <x v="360"/>
    <x v="2"/>
    <d v="2014-12-31T00:00:00"/>
    <n v="132447000000"/>
    <n v="60145000000"/>
    <n v="41817000000"/>
    <s v=" $-   "/>
    <n v="18273000000"/>
    <x v="10"/>
    <s v="Integrated Telecommunications Services"/>
  </r>
  <r>
    <x v="360"/>
    <x v="3"/>
    <d v="2015-12-31T00:00:00"/>
    <n v="146801000000"/>
    <n v="67046000000"/>
    <n v="32954000000"/>
    <s v=" $-   "/>
    <n v="22016000000"/>
    <x v="10"/>
    <s v="Integrated Telecommunications Services"/>
  </r>
  <r>
    <x v="361"/>
    <x v="0"/>
    <d v="2013-12-31T00:00:00"/>
    <n v="4206100000"/>
    <n v="2545600000"/>
    <n v="1193800000"/>
    <s v=" $-   "/>
    <s v=" $-   "/>
    <x v="4"/>
    <s v="Brewers"/>
  </r>
  <r>
    <x v="361"/>
    <x v="1"/>
    <d v="2014-12-31T00:00:00"/>
    <n v="4146300000"/>
    <n v="2493300000"/>
    <n v="1163900000"/>
    <s v=" $-   "/>
    <s v=" $-   "/>
    <x v="4"/>
    <s v="Brewers"/>
  </r>
  <r>
    <x v="361"/>
    <x v="2"/>
    <d v="2015-12-31T00:00:00"/>
    <n v="3567500000"/>
    <n v="2163500000"/>
    <n v="1051800000"/>
    <s v=" $-   "/>
    <s v=" $-   "/>
    <x v="4"/>
    <s v="Brewers"/>
  </r>
  <r>
    <x v="361"/>
    <x v="3"/>
    <d v="2016-12-31T00:00:00"/>
    <n v="4885000000"/>
    <n v="3003100000"/>
    <n v="1597300000"/>
    <s v=" $-   "/>
    <s v=" $-   "/>
    <x v="4"/>
    <s v="Brewers"/>
  </r>
  <r>
    <x v="362"/>
    <x v="0"/>
    <d v="2012-12-31T00:00:00"/>
    <n v="2665000000"/>
    <n v="1174000000"/>
    <n v="728000000"/>
    <n v="183000000"/>
    <s v=" $-   "/>
    <x v="2"/>
    <s v="Application Software"/>
  </r>
  <r>
    <x v="362"/>
    <x v="1"/>
    <d v="2013-12-31T00:00:00"/>
    <n v="2692000000"/>
    <n v="1219000000"/>
    <n v="757000000"/>
    <n v="184000000"/>
    <s v=" $-   "/>
    <x v="2"/>
    <s v="Application Software"/>
  </r>
  <r>
    <x v="362"/>
    <x v="2"/>
    <d v="2014-12-31T00:00:00"/>
    <n v="2732000000"/>
    <n v="1253000000"/>
    <n v="770000000"/>
    <n v="206000000"/>
    <s v=" $-   "/>
    <x v="2"/>
    <s v="Application Software"/>
  </r>
  <r>
    <x v="362"/>
    <x v="3"/>
    <d v="2015-12-31T00:00:00"/>
    <n v="2530000000"/>
    <n v="1254000000"/>
    <n v="765000000"/>
    <n v="228000000"/>
    <s v=" $-   "/>
    <x v="2"/>
    <s v="Application Software"/>
  </r>
  <r>
    <x v="363"/>
    <x v="0"/>
    <d v="2013-09-30T00:00:00"/>
    <n v="1924400000"/>
    <n v="874838000"/>
    <n v="254468000"/>
    <s v=" $-   "/>
    <n v="45639000"/>
    <x v="0"/>
    <s v="Aerospace &amp; Defense"/>
  </r>
  <r>
    <x v="363"/>
    <x v="1"/>
    <d v="2014-09-30T00:00:00"/>
    <n v="2372906000"/>
    <n v="1105032000"/>
    <n v="276446000"/>
    <s v=" $-   "/>
    <n v="63608000"/>
    <x v="0"/>
    <s v="Aerospace &amp; Defense"/>
  </r>
  <r>
    <x v="363"/>
    <x v="2"/>
    <d v="2015-09-30T00:00:00"/>
    <n v="2707115000"/>
    <n v="1257270000"/>
    <n v="321624000"/>
    <s v=" $-   "/>
    <n v="54219000"/>
    <x v="0"/>
    <s v="Aerospace &amp; Defense"/>
  </r>
  <r>
    <x v="363"/>
    <x v="3"/>
    <d v="2016-09-30T00:00:00"/>
    <n v="3171411000"/>
    <n v="1443348000"/>
    <n v="382858000"/>
    <s v=" $-   "/>
    <n v="77445000"/>
    <x v="0"/>
    <s v="Aerospace &amp; Defense"/>
  </r>
  <r>
    <x v="364"/>
    <x v="0"/>
    <d v="2013-09-27T00:00:00"/>
    <n v="11390000000"/>
    <n v="7739000000"/>
    <n v="1440000000"/>
    <n v="590000000"/>
    <s v=" $-   "/>
    <x v="2"/>
    <s v="Electronic Manufacturing Services"/>
  </r>
  <r>
    <x v="364"/>
    <x v="1"/>
    <d v="2014-09-26T00:00:00"/>
    <n v="11973000000"/>
    <n v="8001000000"/>
    <n v="1534000000"/>
    <n v="583000000"/>
    <s v=" $-   "/>
    <x v="2"/>
    <s v="Electronic Manufacturing Services"/>
  </r>
  <r>
    <x v="364"/>
    <x v="2"/>
    <d v="2015-09-25T00:00:00"/>
    <n v="12233000000"/>
    <n v="8146000000"/>
    <n v="1504000000"/>
    <n v="627000000"/>
    <s v=" $-   "/>
    <x v="2"/>
    <s v="Electronic Manufacturing Services"/>
  </r>
  <r>
    <x v="364"/>
    <x v="3"/>
    <d v="2016-09-30T00:00:00"/>
    <n v="12238000000"/>
    <n v="8205000000"/>
    <n v="1463000000"/>
    <n v="644000000"/>
    <s v=" $-   "/>
    <x v="2"/>
    <s v="Electronic Manufacturing Services"/>
  </r>
  <r>
    <x v="365"/>
    <x v="0"/>
    <d v="2012-12-30T00:00:00"/>
    <n v="5353197000"/>
    <n v="2943847000"/>
    <n v="1303427000"/>
    <s v=" $-   "/>
    <n v="194039000"/>
    <x v="1"/>
    <s v="Publishing"/>
  </r>
  <r>
    <x v="365"/>
    <x v="1"/>
    <d v="2013-12-29T00:00:00"/>
    <n v="1603123000"/>
    <n v="662769000"/>
    <n v="531932000"/>
    <s v=" $-   "/>
    <n v="74833000"/>
    <x v="1"/>
    <s v="Publishing"/>
  </r>
  <r>
    <x v="365"/>
    <x v="2"/>
    <d v="2014-12-31T00:00:00"/>
    <n v="2626141000"/>
    <n v="954990000"/>
    <n v="766854000"/>
    <s v=" $-   "/>
    <n v="151837000"/>
    <x v="1"/>
    <s v="Publishing"/>
  </r>
  <r>
    <x v="365"/>
    <x v="3"/>
    <d v="2015-12-31T00:00:00"/>
    <n v="3050945000"/>
    <n v="923336000"/>
    <n v="1068221000"/>
    <s v=" $-   "/>
    <n v="205087000"/>
    <x v="1"/>
    <s v="Publishing"/>
  </r>
  <r>
    <x v="366"/>
    <x v="0"/>
    <d v="2013-02-02T00:00:00"/>
    <n v="73301000000"/>
    <n v="50568000000"/>
    <n v="15110000000"/>
    <s v=" $-   "/>
    <n v="2044000000"/>
    <x v="1"/>
    <s v="General Merchandise Stores"/>
  </r>
  <r>
    <x v="366"/>
    <x v="1"/>
    <d v="2014-02-01T00:00:00"/>
    <n v="71279000000"/>
    <n v="50039000000"/>
    <n v="14465000000"/>
    <s v=" $-   "/>
    <n v="1996000000"/>
    <x v="1"/>
    <s v="General Merchandise Stores"/>
  </r>
  <r>
    <x v="366"/>
    <x v="2"/>
    <d v="2015-01-31T00:00:00"/>
    <n v="72618000000"/>
    <n v="51278000000"/>
    <n v="14676000000"/>
    <s v=" $-   "/>
    <n v="2129000000"/>
    <x v="1"/>
    <s v="General Merchandise Stores"/>
  </r>
  <r>
    <x v="366"/>
    <x v="3"/>
    <d v="2016-01-30T00:00:00"/>
    <n v="73785000000"/>
    <n v="51997000000"/>
    <n v="14665000000"/>
    <s v=" $-   "/>
    <n v="2213000000"/>
    <x v="1"/>
    <s v="General Merchandise Stores"/>
  </r>
  <r>
    <x v="367"/>
    <x v="0"/>
    <d v="2013-01-31T00:00:00"/>
    <n v="3794249000"/>
    <n v="1630965000"/>
    <n v="1466067000"/>
    <s v=" $-   "/>
    <s v=" $-   "/>
    <x v="1"/>
    <s v="Apparel, Accessories &amp; Luxury Goods"/>
  </r>
  <r>
    <x v="367"/>
    <x v="1"/>
    <d v="2014-01-31T00:00:00"/>
    <n v="4031100000"/>
    <n v="1690700000"/>
    <n v="2036100000"/>
    <s v=" $-   "/>
    <s v=" $-   "/>
    <x v="1"/>
    <s v="Apparel, Accessories &amp; Luxury Goods"/>
  </r>
  <r>
    <x v="367"/>
    <x v="2"/>
    <d v="2015-01-31T00:00:00"/>
    <n v="4249900000"/>
    <n v="1712700000"/>
    <n v="1645800000"/>
    <s v=" $-   "/>
    <s v=" $-   "/>
    <x v="1"/>
    <s v="Apparel, Accessories &amp; Luxury Goods"/>
  </r>
  <r>
    <x v="367"/>
    <x v="3"/>
    <d v="2016-01-31T00:00:00"/>
    <n v="4104900000"/>
    <n v="1613600000"/>
    <n v="1731200000"/>
    <s v=" $-   "/>
    <s v=" $-   "/>
    <x v="1"/>
    <s v="Apparel, Accessories &amp; Luxury Goods"/>
  </r>
  <r>
    <x v="368"/>
    <x v="0"/>
    <d v="2013-02-02T00:00:00"/>
    <n v="25878372000"/>
    <n v="18521400000"/>
    <n v="4250446000"/>
    <s v=" $-   "/>
    <s v=" $-   "/>
    <x v="1"/>
    <s v="Apparel Retail"/>
  </r>
  <r>
    <x v="368"/>
    <x v="1"/>
    <d v="2014-02-01T00:00:00"/>
    <n v="27422696000"/>
    <n v="19605037000"/>
    <n v="4467089000"/>
    <s v=" $-   "/>
    <s v=" $-   "/>
    <x v="1"/>
    <s v="Apparel Retail"/>
  </r>
  <r>
    <x v="368"/>
    <x v="2"/>
    <d v="2015-01-31T00:00:00"/>
    <n v="29078407000"/>
    <n v="20776522000"/>
    <n v="4695384000"/>
    <s v=" $-   "/>
    <s v=" $-   "/>
    <x v="1"/>
    <s v="Apparel Retail"/>
  </r>
  <r>
    <x v="368"/>
    <x v="3"/>
    <d v="2016-01-30T00:00:00"/>
    <n v="30944938000"/>
    <n v="22034523000"/>
    <n v="5205715000"/>
    <s v=" $-   "/>
    <s v=" $-   "/>
    <x v="1"/>
    <s v="Apparel Retail"/>
  </r>
  <r>
    <x v="369"/>
    <x v="0"/>
    <d v="2012-12-31T00:00:00"/>
    <n v="3589516000"/>
    <n v="1955682000"/>
    <s v=" $-   "/>
    <s v=" $-   "/>
    <n v="787329000"/>
    <x v="6"/>
    <s v="Life &amp; Health Insurance"/>
  </r>
  <r>
    <x v="369"/>
    <x v="1"/>
    <d v="2013-12-31T00:00:00"/>
    <n v="3494253000"/>
    <n v="1838766000"/>
    <s v=" $-   "/>
    <s v=" $-   "/>
    <n v="819711000"/>
    <x v="6"/>
    <s v="Life &amp; Health Insurance"/>
  </r>
  <r>
    <x v="369"/>
    <x v="2"/>
    <d v="2014-12-31T00:00:00"/>
    <n v="3620095000"/>
    <n v="1903384000"/>
    <s v=" $-   "/>
    <s v=" $-   "/>
    <n v="855908000"/>
    <x v="6"/>
    <s v="Life &amp; Health Insurance"/>
  </r>
  <r>
    <x v="369"/>
    <x v="3"/>
    <d v="2015-12-31T00:00:00"/>
    <n v="3766065000"/>
    <n v="2016212000"/>
    <s v=" $-   "/>
    <s v=" $-   "/>
    <n v="907024000"/>
    <x v="6"/>
    <s v="Life &amp; Health Insurance"/>
  </r>
  <r>
    <x v="370"/>
    <x v="0"/>
    <d v="2012-12-31T00:00:00"/>
    <n v="12509900000"/>
    <n v="7214400000"/>
    <n v="3354900000"/>
    <n v="376400000"/>
    <s v=" $-   "/>
    <x v="3"/>
    <s v="Health Care Equipment"/>
  </r>
  <r>
    <x v="370"/>
    <x v="1"/>
    <d v="2013-12-31T00:00:00"/>
    <n v="13090300000"/>
    <n v="7561200000"/>
    <n v="3446300000"/>
    <n v="395500000"/>
    <s v=" $-   "/>
    <x v="3"/>
    <s v="Health Care Equipment"/>
  </r>
  <r>
    <x v="370"/>
    <x v="2"/>
    <d v="2014-12-31T00:00:00"/>
    <n v="16889600000"/>
    <n v="9397600000"/>
    <n v="4896100000"/>
    <n v="691100000"/>
    <s v=" $-   "/>
    <x v="3"/>
    <s v="Health Care Equipment"/>
  </r>
  <r>
    <x v="370"/>
    <x v="3"/>
    <d v="2015-12-31T00:00:00"/>
    <n v="16965400000"/>
    <n v="9209500000"/>
    <n v="4612100000"/>
    <n v="692300000"/>
    <s v=" $-   "/>
    <x v="3"/>
    <s v="Health Care Equipment"/>
  </r>
  <r>
    <x v="371"/>
    <x v="0"/>
    <d v="2012-12-31T00:00:00"/>
    <n v="763000000"/>
    <n v="12000000"/>
    <n v="429000000"/>
    <s v=" $-   "/>
    <n v="26000000"/>
    <x v="1"/>
    <s v="Internet &amp; Direct Marketing Retail"/>
  </r>
  <r>
    <x v="371"/>
    <x v="1"/>
    <d v="2013-12-31T00:00:00"/>
    <n v="945000000"/>
    <n v="18000000"/>
    <n v="597000000"/>
    <s v=" $-   "/>
    <n v="36000000"/>
    <x v="1"/>
    <s v="Internet &amp; Direct Marketing Retail"/>
  </r>
  <r>
    <x v="371"/>
    <x v="2"/>
    <d v="2014-12-31T00:00:00"/>
    <n v="1246000000"/>
    <n v="40000000"/>
    <n v="801000000"/>
    <s v=" $-   "/>
    <n v="65000000"/>
    <x v="1"/>
    <s v="Internet &amp; Direct Marketing Retail"/>
  </r>
  <r>
    <x v="371"/>
    <x v="3"/>
    <d v="2015-12-31T00:00:00"/>
    <n v="1492000000"/>
    <n v="58000000"/>
    <n v="1109000000"/>
    <s v=" $-   "/>
    <n v="93000000"/>
    <x v="1"/>
    <s v="Internet &amp; Direct Marketing Retail"/>
  </r>
  <r>
    <x v="372"/>
    <x v="0"/>
    <d v="2013-12-31T00:00:00"/>
    <n v="26191000000"/>
    <n v="13307000000"/>
    <n v="3757000000"/>
    <s v=" $-   "/>
    <n v="3821000000"/>
    <x v="6"/>
    <s v="Property &amp; Casualty Insurance"/>
  </r>
  <r>
    <x v="372"/>
    <x v="1"/>
    <d v="2014-12-31T00:00:00"/>
    <n v="27174000000"/>
    <n v="13870000000"/>
    <n v="3964000000"/>
    <s v=" $-   "/>
    <n v="3882000000"/>
    <x v="6"/>
    <s v="Property &amp; Casualty Insurance"/>
  </r>
  <r>
    <x v="372"/>
    <x v="2"/>
    <d v="2015-12-31T00:00:00"/>
    <n v="26815000000"/>
    <n v="13723000000"/>
    <n v="4094000000"/>
    <s v=" $-   "/>
    <n v="3885000000"/>
    <x v="6"/>
    <s v="Property &amp; Casualty Insurance"/>
  </r>
  <r>
    <x v="372"/>
    <x v="3"/>
    <d v="2016-12-31T00:00:00"/>
    <n v="27625000000"/>
    <n v="15070000000"/>
    <n v="4154000000"/>
    <s v=" $-   "/>
    <n v="3985000000"/>
    <x v="6"/>
    <s v="Property &amp; Casualty Insurance"/>
  </r>
  <r>
    <x v="373"/>
    <x v="0"/>
    <d v="2012-12-29T00:00:00"/>
    <n v="4664120000"/>
    <n v="3098066000"/>
    <n v="1040287000"/>
    <s v=" $-   "/>
    <n v="88975000"/>
    <x v="1"/>
    <s v="Specialty Retail"/>
  </r>
  <r>
    <x v="373"/>
    <x v="1"/>
    <d v="2013-12-28T00:00:00"/>
    <n v="5164784000"/>
    <n v="3411175000"/>
    <n v="1138934000"/>
    <s v=" $-   "/>
    <n v="100025000"/>
    <x v="1"/>
    <s v="Specialty Retail"/>
  </r>
  <r>
    <x v="373"/>
    <x v="2"/>
    <d v="2014-12-27T00:00:00"/>
    <n v="5711715000"/>
    <n v="3761300000"/>
    <n v="1246308000"/>
    <s v=" $-   "/>
    <n v="114635000"/>
    <x v="1"/>
    <s v="Specialty Retail"/>
  </r>
  <r>
    <x v="373"/>
    <x v="3"/>
    <d v="2015-12-26T00:00:00"/>
    <n v="6226507000"/>
    <n v="4083333000"/>
    <n v="1369097000"/>
    <s v=" $-   "/>
    <n v="123569000"/>
    <x v="1"/>
    <s v="Specialty Retail"/>
  </r>
  <r>
    <x v="374"/>
    <x v="0"/>
    <d v="2013-10-03T00:00:00"/>
    <n v="34374000000"/>
    <n v="32016000000"/>
    <n v="983000000"/>
    <s v=" $-   "/>
    <s v=" $-   "/>
    <x v="4"/>
    <s v="Packaged Foods &amp; Meats"/>
  </r>
  <r>
    <x v="374"/>
    <x v="1"/>
    <d v="2014-10-03T00:00:00"/>
    <n v="37580000000"/>
    <n v="34895000000"/>
    <n v="1255000000"/>
    <s v=" $-   "/>
    <s v=" $-   "/>
    <x v="4"/>
    <s v="Packaged Foods &amp; Meats"/>
  </r>
  <r>
    <x v="374"/>
    <x v="2"/>
    <d v="2015-10-03T00:00:00"/>
    <n v="41373000000"/>
    <n v="37456000000"/>
    <n v="1748000000"/>
    <s v=" $-   "/>
    <s v=" $-   "/>
    <x v="4"/>
    <s v="Packaged Foods &amp; Meats"/>
  </r>
  <r>
    <x v="374"/>
    <x v="3"/>
    <d v="2016-10-01T00:00:00"/>
    <n v="36881000000"/>
    <n v="32184000000"/>
    <n v="1864000000"/>
    <s v=" $-   "/>
    <s v=" $-   "/>
    <x v="4"/>
    <s v="Packaged Foods &amp; Meats"/>
  </r>
  <r>
    <x v="375"/>
    <x v="0"/>
    <d v="2012-12-31T00:00:00"/>
    <n v="29809000000"/>
    <n v="26045000000"/>
    <n v="1702000000"/>
    <s v=" $-   "/>
    <n v="418000000"/>
    <x v="9"/>
    <s v="Oil &amp; Gas Refining &amp; Marketing &amp; Transportation"/>
  </r>
  <r>
    <x v="375"/>
    <x v="1"/>
    <d v="2013-12-31T00:00:00"/>
    <n v="37601000000"/>
    <n v="34085000000"/>
    <n v="2248000000"/>
    <s v=" $-   "/>
    <n v="489000000"/>
    <x v="9"/>
    <s v="Oil &amp; Gas Refining &amp; Marketing &amp; Transportation"/>
  </r>
  <r>
    <x v="375"/>
    <x v="2"/>
    <d v="2014-12-31T00:00:00"/>
    <n v="40633000000"/>
    <n v="35673000000"/>
    <n v="2762000000"/>
    <s v=" $-   "/>
    <n v="562000000"/>
    <x v="9"/>
    <s v="Oil &amp; Gas Refining &amp; Marketing &amp; Transportation"/>
  </r>
  <r>
    <x v="375"/>
    <x v="3"/>
    <d v="2015-12-31T00:00:00"/>
    <n v="28711000000"/>
    <n v="22466000000"/>
    <n v="2620000000"/>
    <s v=" $-   "/>
    <n v="756000000"/>
    <x v="9"/>
    <s v="Oil &amp; Gas Refining &amp; Marketing &amp; Transportation"/>
  </r>
  <r>
    <x v="376"/>
    <x v="0"/>
    <d v="2012-12-31T00:00:00"/>
    <n v="1793557000"/>
    <n v="1189341000"/>
    <n v="247597000"/>
    <s v=" $-   "/>
    <s v=" $-   "/>
    <x v="2"/>
    <s v="Internet Software &amp; Services"/>
  </r>
  <r>
    <x v="376"/>
    <x v="1"/>
    <d v="2013-12-31T00:00:00"/>
    <n v="2064305000"/>
    <n v="1369438000"/>
    <n v="312367000"/>
    <s v=" $-   "/>
    <s v=" $-   "/>
    <x v="2"/>
    <s v="Internet Software &amp; Services"/>
  </r>
  <r>
    <x v="376"/>
    <x v="2"/>
    <d v="2014-12-31T00:00:00"/>
    <n v="2446877000"/>
    <n v="1668892000"/>
    <n v="346345000"/>
    <s v=" $-   "/>
    <s v=" $-   "/>
    <x v="2"/>
    <s v="Internet Software &amp; Services"/>
  </r>
  <r>
    <x v="376"/>
    <x v="3"/>
    <d v="2015-12-31T00:00:00"/>
    <n v="2779541000"/>
    <n v="1855181000"/>
    <n v="390253000"/>
    <s v=" $-   "/>
    <s v=" $-   "/>
    <x v="2"/>
    <s v="Internet Software &amp; Services"/>
  </r>
  <r>
    <x v="377"/>
    <x v="0"/>
    <d v="2012-12-31T00:00:00"/>
    <n v="12825000000"/>
    <n v="6457000000"/>
    <n v="1804000000"/>
    <n v="1877000000"/>
    <s v=" $-   "/>
    <x v="2"/>
    <s v="Semiconductors"/>
  </r>
  <r>
    <x v="377"/>
    <x v="1"/>
    <d v="2013-12-31T00:00:00"/>
    <n v="12205000000"/>
    <n v="5841000000"/>
    <n v="1858000000"/>
    <n v="1522000000"/>
    <s v=" $-   "/>
    <x v="2"/>
    <s v="Semiconductors"/>
  </r>
  <r>
    <x v="377"/>
    <x v="2"/>
    <d v="2014-12-31T00:00:00"/>
    <n v="13045000000"/>
    <n v="5618000000"/>
    <n v="1843000000"/>
    <n v="1358000000"/>
    <s v=" $-   "/>
    <x v="2"/>
    <s v="Semiconductors"/>
  </r>
  <r>
    <x v="377"/>
    <x v="3"/>
    <d v="2015-12-31T00:00:00"/>
    <n v="13000000000"/>
    <n v="5440000000"/>
    <n v="1748000000"/>
    <n v="1280000000"/>
    <s v=" $-   "/>
    <x v="2"/>
    <s v="Semiconductors"/>
  </r>
  <r>
    <x v="378"/>
    <x v="0"/>
    <d v="2012-12-29T00:00:00"/>
    <n v="12237000000"/>
    <n v="10019000000"/>
    <n v="1165000000"/>
    <s v=" $-   "/>
    <s v=" $-   "/>
    <x v="0"/>
    <s v="Industrial Conglomerates"/>
  </r>
  <r>
    <x v="378"/>
    <x v="1"/>
    <d v="2013-12-28T00:00:00"/>
    <n v="12104000000"/>
    <n v="10131000000"/>
    <n v="1126000000"/>
    <s v=" $-   "/>
    <s v=" $-   "/>
    <x v="0"/>
    <s v="Industrial Conglomerates"/>
  </r>
  <r>
    <x v="378"/>
    <x v="2"/>
    <d v="2015-01-03T00:00:00"/>
    <n v="13878000000"/>
    <n v="11421000000"/>
    <n v="1361000000"/>
    <s v=" $-   "/>
    <s v=" $-   "/>
    <x v="0"/>
    <s v="Industrial Conglomerates"/>
  </r>
  <r>
    <x v="378"/>
    <x v="3"/>
    <d v="2016-01-02T00:00:00"/>
    <n v="13423000000"/>
    <n v="10979000000"/>
    <n v="1304000000"/>
    <s v=" $-   "/>
    <s v=" $-   "/>
    <x v="0"/>
    <s v="Industrial Conglomerates"/>
  </r>
  <r>
    <x v="379"/>
    <x v="0"/>
    <d v="2012-12-31T00:00:00"/>
    <n v="1834921000"/>
    <n v="955624000"/>
    <n v="670602000"/>
    <s v=" $-   "/>
    <s v=" $-   "/>
    <x v="1"/>
    <s v="Apparel, Accessories &amp; Luxury Goods"/>
  </r>
  <r>
    <x v="379"/>
    <x v="1"/>
    <d v="2013-12-31T00:00:00"/>
    <n v="2332051000"/>
    <n v="1195381000"/>
    <n v="871572000"/>
    <s v=" $-   "/>
    <s v=" $-   "/>
    <x v="1"/>
    <s v="Apparel, Accessories &amp; Luxury Goods"/>
  </r>
  <r>
    <x v="379"/>
    <x v="2"/>
    <d v="2014-12-31T00:00:00"/>
    <n v="3084370000"/>
    <n v="1572164000"/>
    <n v="1158251000"/>
    <s v=" $-   "/>
    <s v=" $-   "/>
    <x v="1"/>
    <s v="Apparel, Accessories &amp; Luxury Goods"/>
  </r>
  <r>
    <x v="379"/>
    <x v="3"/>
    <d v="2015-12-31T00:00:00"/>
    <n v="3963313000"/>
    <n v="2057766000"/>
    <n v="1497000000"/>
    <s v=" $-   "/>
    <s v=" $-   "/>
    <x v="1"/>
    <s v="Apparel, Accessories &amp; Luxury Goods"/>
  </r>
  <r>
    <x v="380"/>
    <x v="0"/>
    <d v="2012-12-31T00:00:00"/>
    <n v="1834921000"/>
    <n v="955624000"/>
    <n v="670602000"/>
    <s v=" $-   "/>
    <s v=" $-   "/>
    <x v="1"/>
    <s v="Apparel, Accessories &amp; Luxury Goods"/>
  </r>
  <r>
    <x v="380"/>
    <x v="1"/>
    <d v="2013-12-31T00:00:00"/>
    <n v="2332051000"/>
    <n v="1195381000"/>
    <n v="871572000"/>
    <s v=" $-   "/>
    <s v=" $-   "/>
    <x v="1"/>
    <s v="Apparel, Accessories &amp; Luxury Goods"/>
  </r>
  <r>
    <x v="380"/>
    <x v="2"/>
    <d v="2014-12-31T00:00:00"/>
    <n v="3084370000"/>
    <n v="1572164000"/>
    <n v="1158251000"/>
    <s v=" $-   "/>
    <s v=" $-   "/>
    <x v="1"/>
    <s v="Apparel, Accessories &amp; Luxury Goods"/>
  </r>
  <r>
    <x v="380"/>
    <x v="3"/>
    <d v="2015-12-31T00:00:00"/>
    <n v="3963313000"/>
    <n v="2057766000"/>
    <n v="1497000000"/>
    <s v=" $-   "/>
    <s v=" $-   "/>
    <x v="1"/>
    <s v="Apparel, Accessories &amp; Luxury Goods"/>
  </r>
  <r>
    <x v="381"/>
    <x v="0"/>
    <d v="2012-12-31T00:00:00"/>
    <n v="37152000000"/>
    <n v="17820000000"/>
    <n v="16448000000"/>
    <s v=" $-   "/>
    <n v="1522000000"/>
    <x v="0"/>
    <s v="Airlines"/>
  </r>
  <r>
    <x v="381"/>
    <x v="1"/>
    <d v="2013-12-31T00:00:00"/>
    <n v="38279000000"/>
    <n v="17192000000"/>
    <n v="17629000000"/>
    <s v=" $-   "/>
    <n v="1689000000"/>
    <x v="0"/>
    <s v="Airlines"/>
  </r>
  <r>
    <x v="381"/>
    <x v="2"/>
    <d v="2014-12-31T00:00:00"/>
    <n v="38901000000"/>
    <n v="16611000000"/>
    <n v="17795000000"/>
    <s v=" $-   "/>
    <n v="1679000000"/>
    <x v="0"/>
    <s v="Airlines"/>
  </r>
  <r>
    <x v="381"/>
    <x v="3"/>
    <d v="2015-12-31T00:00:00"/>
    <n v="37864000000"/>
    <n v="12130000000"/>
    <n v="18423000000"/>
    <s v=" $-   "/>
    <n v="1819000000"/>
    <x v="0"/>
    <s v="Airlines"/>
  </r>
  <r>
    <x v="382"/>
    <x v="0"/>
    <d v="2012-12-31T00:00:00"/>
    <n v="716612000"/>
    <n v="245316000"/>
    <n v="58005000"/>
    <s v=" $-   "/>
    <n v="346031000"/>
    <x v="7"/>
    <s v="Residential REITs"/>
  </r>
  <r>
    <x v="382"/>
    <x v="1"/>
    <d v="2013-12-31T00:00:00"/>
    <n v="758926000"/>
    <n v="258612000"/>
    <n v="37121000"/>
    <s v=" $-   "/>
    <n v="346273000"/>
    <x v="7"/>
    <s v="Residential REITs"/>
  </r>
  <r>
    <x v="382"/>
    <x v="2"/>
    <d v="2014-12-31T00:00:00"/>
    <n v="818046000"/>
    <n v="270741000"/>
    <n v="56612000"/>
    <s v=" $-   "/>
    <n v="363929000"/>
    <x v="7"/>
    <s v="Residential REITs"/>
  </r>
  <r>
    <x v="382"/>
    <x v="3"/>
    <d v="2015-12-31T00:00:00"/>
    <n v="894638000"/>
    <n v="282037000"/>
    <n v="71733000"/>
    <s v=" $-   "/>
    <n v="381277000"/>
    <x v="7"/>
    <s v="Residential REITs"/>
  </r>
  <r>
    <x v="383"/>
    <x v="0"/>
    <d v="2013-02-02T00:00:00"/>
    <n v="2220256000"/>
    <n v="1436582000"/>
    <n v="488880000"/>
    <s v=" $-   "/>
    <s v=" $-   "/>
    <x v="1"/>
    <s v="Specialty Stores"/>
  </r>
  <r>
    <x v="383"/>
    <x v="1"/>
    <d v="2014-02-02T00:00:00"/>
    <n v="2670573000"/>
    <n v="1729325000"/>
    <n v="596390000"/>
    <s v=" $-   "/>
    <s v=" $-   "/>
    <x v="1"/>
    <s v="Specialty Stores"/>
  </r>
  <r>
    <x v="383"/>
    <x v="2"/>
    <d v="2015-01-31T00:00:00"/>
    <n v="3241369000"/>
    <n v="2104582000"/>
    <n v="712006000"/>
    <s v=" $-   "/>
    <s v=" $-   "/>
    <x v="1"/>
    <s v="Specialty Stores"/>
  </r>
  <r>
    <x v="383"/>
    <x v="3"/>
    <d v="2016-01-31T00:00:00"/>
    <n v="3924116000"/>
    <n v="2539783000"/>
    <n v="863354000"/>
    <s v=" $-   "/>
    <s v=" $-   "/>
    <x v="1"/>
    <s v="Specialty Stores"/>
  </r>
  <r>
    <x v="384"/>
    <x v="0"/>
    <d v="2013-12-31T00:00:00"/>
    <n v="122489000000"/>
    <n v="89659000000"/>
    <s v=" $-   "/>
    <s v=" $-   "/>
    <n v="23207000000"/>
    <x v="3"/>
    <s v="Managed Health Care"/>
  </r>
  <r>
    <x v="384"/>
    <x v="1"/>
    <d v="2014-12-31T00:00:00"/>
    <n v="130474000000"/>
    <n v="93633000000"/>
    <s v=" $-   "/>
    <s v=" $-   "/>
    <n v="26567000000"/>
    <x v="3"/>
    <s v="Managed Health Care"/>
  </r>
  <r>
    <x v="384"/>
    <x v="2"/>
    <d v="2015-12-31T00:00:00"/>
    <n v="157107000000"/>
    <n v="103875000000"/>
    <s v=" $-   "/>
    <s v=" $-   "/>
    <n v="42211000000"/>
    <x v="3"/>
    <s v="Managed Health Care"/>
  </r>
  <r>
    <x v="384"/>
    <x v="3"/>
    <d v="2016-12-31T00:00:00"/>
    <n v="184840000000"/>
    <n v="117038000000"/>
    <s v=" $-   "/>
    <s v=" $-   "/>
    <n v="54872000000"/>
    <x v="3"/>
    <s v="Managed Health Care"/>
  </r>
  <r>
    <x v="385"/>
    <x v="0"/>
    <d v="2012-12-31T00:00:00"/>
    <n v="10515400000"/>
    <n v="7172100000"/>
    <n v="786800000"/>
    <s v=" $-   "/>
    <n v="1161600000"/>
    <x v="6"/>
    <s v="Diversified Financial Services"/>
  </r>
  <r>
    <x v="385"/>
    <x v="1"/>
    <d v="2013-12-31T00:00:00"/>
    <n v="10368600000"/>
    <n v="7038400000"/>
    <n v="790400000"/>
    <s v=" $-   "/>
    <n v="1170400000"/>
    <x v="6"/>
    <s v="Diversified Financial Services"/>
  </r>
  <r>
    <x v="385"/>
    <x v="2"/>
    <d v="2014-12-31T00:00:00"/>
    <n v="10524500000"/>
    <n v="7722100000"/>
    <n v="820900000"/>
    <s v=" $-   "/>
    <n v="1272000000"/>
    <x v="6"/>
    <s v="Diversified Financial Services"/>
  </r>
  <r>
    <x v="385"/>
    <x v="3"/>
    <d v="2015-12-31T00:00:00"/>
    <n v="10731300000"/>
    <n v="7209400000"/>
    <n v="835100000"/>
    <s v=" $-   "/>
    <n v="1295700000"/>
    <x v="6"/>
    <s v="Diversified Financial Services"/>
  </r>
  <r>
    <x v="386"/>
    <x v="0"/>
    <d v="2013-12-31T00:00:00"/>
    <n v="21963000000"/>
    <n v="5849000000"/>
    <n v="6891000000"/>
    <s v=" $-   "/>
    <n v="1777000000"/>
    <x v="0"/>
    <s v="Railroads"/>
  </r>
  <r>
    <x v="386"/>
    <x v="1"/>
    <d v="2014-12-31T00:00:00"/>
    <n v="23988000000"/>
    <n v="6097000000"/>
    <n v="7234000000"/>
    <s v=" $-   "/>
    <n v="1904000000"/>
    <x v="0"/>
    <s v="Railroads"/>
  </r>
  <r>
    <x v="386"/>
    <x v="2"/>
    <d v="2015-12-31T00:00:00"/>
    <n v="21813000000"/>
    <n v="4434000000"/>
    <n v="7315000000"/>
    <s v=" $-   "/>
    <n v="2012000000"/>
    <x v="0"/>
    <s v="Railroads"/>
  </r>
  <r>
    <x v="386"/>
    <x v="3"/>
    <d v="2016-12-31T00:00:00"/>
    <n v="19941000000"/>
    <n v="3747000000"/>
    <n v="6884000000"/>
    <s v=" $-   "/>
    <n v="2038000000"/>
    <x v="0"/>
    <s v="Railroads"/>
  </r>
  <r>
    <x v="387"/>
    <x v="0"/>
    <d v="2012-12-31T00:00:00"/>
    <n v="54127000000"/>
    <n v="13574000000"/>
    <n v="37352000000"/>
    <s v=" $-   "/>
    <n v="1858000000"/>
    <x v="0"/>
    <s v="Air Freight &amp; Logistics"/>
  </r>
  <r>
    <x v="387"/>
    <x v="1"/>
    <d v="2013-12-31T00:00:00"/>
    <n v="55438000000"/>
    <n v="13703000000"/>
    <n v="32834000000"/>
    <s v=" $-   "/>
    <n v="1867000000"/>
    <x v="0"/>
    <s v="Air Freight &amp; Logistics"/>
  </r>
  <r>
    <x v="387"/>
    <x v="2"/>
    <d v="2014-12-31T00:00:00"/>
    <n v="58232000000"/>
    <n v="14758000000"/>
    <n v="36583000000"/>
    <s v=" $-   "/>
    <n v="1923000000"/>
    <x v="0"/>
    <s v="Air Freight &amp; Logistics"/>
  </r>
  <r>
    <x v="387"/>
    <x v="3"/>
    <d v="2015-12-31T00:00:00"/>
    <n v="58363000000"/>
    <n v="12947000000"/>
    <n v="35664000000"/>
    <s v=" $-   "/>
    <n v="2084000000"/>
    <x v="0"/>
    <s v="Air Freight &amp; Logistics"/>
  </r>
  <r>
    <x v="388"/>
    <x v="0"/>
    <d v="2013-01-31T00:00:00"/>
    <n v="2794925000"/>
    <n v="1763394000"/>
    <n v="657246000"/>
    <s v=" $-   "/>
    <s v=" $-   "/>
    <x v="1"/>
    <s v="Apparel Retail"/>
  </r>
  <r>
    <x v="388"/>
    <x v="1"/>
    <d v="2014-01-31T00:00:00"/>
    <n v="3086608000"/>
    <n v="1925266000"/>
    <n v="734511000"/>
    <s v=" $-   "/>
    <s v=" $-   "/>
    <x v="1"/>
    <s v="Apparel Retail"/>
  </r>
  <r>
    <x v="388"/>
    <x v="2"/>
    <d v="2015-01-31T00:00:00"/>
    <n v="3323077000"/>
    <n v="2148147000"/>
    <n v="809545000"/>
    <s v=" $-   "/>
    <s v=" $-   "/>
    <x v="1"/>
    <s v="Apparel Retail"/>
  </r>
  <r>
    <x v="388"/>
    <x v="3"/>
    <d v="2016-01-31T00:00:00"/>
    <n v="3445134000"/>
    <n v="2243232000"/>
    <n v="848323000"/>
    <s v=" $-   "/>
    <s v=" $-   "/>
    <x v="1"/>
    <s v="Apparel Retail"/>
  </r>
  <r>
    <x v="389"/>
    <x v="0"/>
    <d v="2013-07-31T00:00:00"/>
    <n v="2436948000"/>
    <n v="1589821000"/>
    <n v="441168000"/>
    <n v="62630000"/>
    <s v=" $-   "/>
    <x v="6"/>
    <s v="Banks"/>
  </r>
  <r>
    <x v="389"/>
    <x v="1"/>
    <d v="2014-07-31T00:00:00"/>
    <n v="2473500000"/>
    <n v="1595700000"/>
    <n v="460300000"/>
    <n v="61800000"/>
    <s v=" $-   "/>
    <x v="6"/>
    <s v="Banks"/>
  </r>
  <r>
    <x v="389"/>
    <x v="2"/>
    <d v="2015-07-31T00:00:00"/>
    <n v="2371200000"/>
    <n v="1562600000"/>
    <n v="460100000"/>
    <n v="60200000"/>
    <s v=" $-   "/>
    <x v="6"/>
    <s v="Banks"/>
  </r>
  <r>
    <x v="389"/>
    <x v="3"/>
    <d v="2016-07-31T00:00:00"/>
    <n v="2220300000"/>
    <n v="1465500000"/>
    <n v="425100000"/>
    <n v="55500000"/>
    <s v=" $-   "/>
    <x v="6"/>
    <s v="Banks"/>
  </r>
  <r>
    <x v="390"/>
    <x v="0"/>
    <d v="2013-12-31T00:00:00"/>
    <n v="56600000000"/>
    <n v="40468000000"/>
    <n v="5241000000"/>
    <n v="2342000000"/>
    <s v=" $-   "/>
    <x v="0"/>
    <s v="Industrial Conglomerates"/>
  </r>
  <r>
    <x v="390"/>
    <x v="1"/>
    <d v="2014-12-31T00:00:00"/>
    <n v="57900000000"/>
    <n v="40898000000"/>
    <n v="4934000000"/>
    <n v="2475000000"/>
    <s v=" $-   "/>
    <x v="0"/>
    <s v="Industrial Conglomerates"/>
  </r>
  <r>
    <x v="390"/>
    <x v="2"/>
    <d v="2015-12-31T00:00:00"/>
    <n v="56098000000"/>
    <n v="40431000000"/>
    <n v="6097000000"/>
    <n v="2279000000"/>
    <s v=" $-   "/>
    <x v="0"/>
    <s v="Industrial Conglomerates"/>
  </r>
  <r>
    <x v="390"/>
    <x v="3"/>
    <d v="2016-12-31T00:00:00"/>
    <n v="57244000000"/>
    <n v="41460000000"/>
    <n v="5275000000"/>
    <n v="2337000000"/>
    <s v=" $-   "/>
    <x v="0"/>
    <s v="Industrial Conglomerates"/>
  </r>
  <r>
    <x v="391"/>
    <x v="0"/>
    <d v="2013-09-30T00:00:00"/>
    <n v="11778000000"/>
    <n v="1932000000"/>
    <n v="2207000000"/>
    <s v=" $-   "/>
    <n v="397000000"/>
    <x v="2"/>
    <s v="Internet Software &amp; Services"/>
  </r>
  <r>
    <x v="391"/>
    <x v="1"/>
    <d v="2014-09-30T00:00:00"/>
    <n v="12702000000"/>
    <n v="1875000000"/>
    <n v="2242000000"/>
    <s v=" $-   "/>
    <n v="435000000"/>
    <x v="2"/>
    <s v="Internet Software &amp; Services"/>
  </r>
  <r>
    <x v="391"/>
    <x v="2"/>
    <d v="2015-09-30T00:00:00"/>
    <n v="13880000000"/>
    <n v="2079000000"/>
    <n v="2229000000"/>
    <s v=" $-   "/>
    <n v="494000000"/>
    <x v="2"/>
    <s v="Internet Software &amp; Services"/>
  </r>
  <r>
    <x v="391"/>
    <x v="3"/>
    <d v="2016-09-30T00:00:00"/>
    <n v="15082000000"/>
    <n v="2226000000"/>
    <n v="4469000000"/>
    <s v=" $-   "/>
    <n v="502000000"/>
    <x v="2"/>
    <s v="Internet Software &amp; Services"/>
  </r>
  <r>
    <x v="392"/>
    <x v="0"/>
    <d v="2013-09-27T00:00:00"/>
    <n v="2942897000"/>
    <n v="1693210000"/>
    <n v="432589000"/>
    <n v="208208000"/>
    <s v=" $-   "/>
    <x v="3"/>
    <s v="Health Care Equipment"/>
  </r>
  <r>
    <x v="392"/>
    <x v="1"/>
    <d v="2014-09-26T00:00:00"/>
    <n v="3049800000"/>
    <n v="1748100000"/>
    <n v="470600000"/>
    <n v="234800000"/>
    <s v=" $-   "/>
    <x v="3"/>
    <s v="Health Care Equipment"/>
  </r>
  <r>
    <x v="392"/>
    <x v="2"/>
    <d v="2015-10-02T00:00:00"/>
    <n v="3099100000"/>
    <n v="1816400000"/>
    <n v="488500000"/>
    <n v="245200000"/>
    <s v=" $-   "/>
    <x v="3"/>
    <s v="Health Care Equipment"/>
  </r>
  <r>
    <x v="392"/>
    <x v="3"/>
    <d v="2016-09-30T00:00:00"/>
    <n v="3217800000"/>
    <n v="1856500000"/>
    <n v="557000000"/>
    <n v="253500000"/>
    <s v=" $-   "/>
    <x v="3"/>
    <s v="Health Care Equipment"/>
  </r>
  <r>
    <x v="393"/>
    <x v="0"/>
    <d v="2012-12-31T00:00:00"/>
    <n v="10879855000"/>
    <n v="5817880000"/>
    <n v="3596708000"/>
    <s v=" $-   "/>
    <s v=" $-   "/>
    <x v="1"/>
    <s v="Apparel, Accessories &amp; Luxury Goods"/>
  </r>
  <r>
    <x v="393"/>
    <x v="1"/>
    <d v="2013-12-31T00:00:00"/>
    <n v="11419648000"/>
    <n v="5931469000"/>
    <n v="3841032000"/>
    <s v=" $-   "/>
    <s v=" $-   "/>
    <x v="1"/>
    <s v="Apparel, Accessories &amp; Luxury Goods"/>
  </r>
  <r>
    <x v="393"/>
    <x v="2"/>
    <d v="2015-01-03T00:00:00"/>
    <n v="12282161000"/>
    <n v="6288190000"/>
    <n v="4159885000"/>
    <s v=" $-   "/>
    <s v=" $-   "/>
    <x v="1"/>
    <s v="Apparel, Accessories &amp; Luxury Goods"/>
  </r>
  <r>
    <x v="393"/>
    <x v="3"/>
    <d v="2016-01-02T00:00:00"/>
    <n v="12376744000"/>
    <n v="6393800000"/>
    <n v="4178386000"/>
    <s v=" $-   "/>
    <s v=" $-   "/>
    <x v="1"/>
    <s v="Apparel, Accessories &amp; Luxury Goods"/>
  </r>
  <r>
    <x v="394"/>
    <x v="0"/>
    <d v="2013-09-30T00:00:00"/>
    <n v="13794000000"/>
    <n v="6799000000"/>
    <n v="2829000000"/>
    <s v=" $-   "/>
    <n v="237000000"/>
    <x v="1"/>
    <s v="Broadcasting &amp; Cable TV"/>
  </r>
  <r>
    <x v="394"/>
    <x v="1"/>
    <d v="2014-09-30T00:00:00"/>
    <n v="13783000000"/>
    <n v="6542000000"/>
    <n v="2899000000"/>
    <s v=" $-   "/>
    <n v="217000000"/>
    <x v="1"/>
    <s v="Broadcasting &amp; Cable TV"/>
  </r>
  <r>
    <x v="394"/>
    <x v="2"/>
    <d v="2015-09-30T00:00:00"/>
    <n v="13268000000"/>
    <n v="6868000000"/>
    <n v="2860000000"/>
    <s v=" $-   "/>
    <n v="222000000"/>
    <x v="1"/>
    <s v="Broadcasting &amp; Cable TV"/>
  </r>
  <r>
    <x v="394"/>
    <x v="3"/>
    <d v="2016-09-30T00:00:00"/>
    <n v="12488000000"/>
    <n v="6684000000"/>
    <n v="2851000000"/>
    <s v=" $-   "/>
    <n v="221000000"/>
    <x v="1"/>
    <s v="Broadcasting &amp; Cable TV"/>
  </r>
  <r>
    <x v="395"/>
    <x v="0"/>
    <d v="2012-12-31T00:00:00"/>
    <n v="138393000000"/>
    <n v="126485000000"/>
    <n v="5229000000"/>
    <s v=" $-   "/>
    <n v="1549000000"/>
    <x v="9"/>
    <s v="Oil &amp; Gas Refining &amp; Marketing &amp; Transportation"/>
  </r>
  <r>
    <x v="395"/>
    <x v="1"/>
    <d v="2013-12-31T00:00:00"/>
    <n v="138074000000"/>
    <n v="127316000000"/>
    <n v="5081000000"/>
    <s v=" $-   "/>
    <n v="1720000000"/>
    <x v="9"/>
    <s v="Oil &amp; Gas Refining &amp; Marketing &amp; Transportation"/>
  </r>
  <r>
    <x v="395"/>
    <x v="2"/>
    <d v="2014-12-31T00:00:00"/>
    <n v="130844000000"/>
    <n v="118141000000"/>
    <n v="5111000000"/>
    <s v=" $-   "/>
    <n v="1690000000"/>
    <x v="9"/>
    <s v="Oil &amp; Gas Refining &amp; Marketing &amp; Transportation"/>
  </r>
  <r>
    <x v="395"/>
    <x v="3"/>
    <d v="2015-12-31T00:00:00"/>
    <n v="87804000000"/>
    <n v="74651000000"/>
    <n v="4953000000"/>
    <s v=" $-   "/>
    <n v="1842000000"/>
    <x v="9"/>
    <s v="Oil &amp; Gas Refining &amp; Marketing &amp; Transportation"/>
  </r>
  <r>
    <x v="396"/>
    <x v="0"/>
    <d v="2012-12-31T00:00:00"/>
    <n v="2567310000"/>
    <n v="2233284000"/>
    <n v="308143000"/>
    <s v=" $-   "/>
    <s v=" $-   "/>
    <x v="8"/>
    <s v="Construction Materials"/>
  </r>
  <r>
    <x v="396"/>
    <x v="1"/>
    <d v="2013-12-31T00:00:00"/>
    <n v="2770709000"/>
    <n v="2343829000"/>
    <n v="274217000"/>
    <s v=" $-   "/>
    <s v=" $-   "/>
    <x v="8"/>
    <s v="Construction Materials"/>
  </r>
  <r>
    <x v="396"/>
    <x v="2"/>
    <d v="2014-12-31T00:00:00"/>
    <n v="2994169000"/>
    <n v="2406587000"/>
    <n v="292358000"/>
    <s v=" $-   "/>
    <s v=" $-   "/>
    <x v="8"/>
    <s v="Construction Materials"/>
  </r>
  <r>
    <x v="396"/>
    <x v="3"/>
    <d v="2015-12-31T00:00:00"/>
    <n v="3422181000"/>
    <n v="2564648000"/>
    <n v="312694000"/>
    <s v=" $-   "/>
    <s v=" $-   "/>
    <x v="8"/>
    <s v="Construction Materials"/>
  </r>
  <r>
    <x v="397"/>
    <x v="0"/>
    <d v="2013-12-31T00:00:00"/>
    <n v="2299176000"/>
    <n v="928565000"/>
    <n v="177366000"/>
    <n v="32210000"/>
    <n v="461627000"/>
    <x v="7"/>
    <s v="REITs"/>
  </r>
  <r>
    <x v="397"/>
    <x v="1"/>
    <d v="2014-12-31T00:00:00"/>
    <n v="2312512000"/>
    <n v="953611000"/>
    <n v="169270000"/>
    <s v=" $-   "/>
    <n v="481303000"/>
    <x v="7"/>
    <s v="REITs"/>
  </r>
  <r>
    <x v="397"/>
    <x v="2"/>
    <d v="2015-12-31T00:00:00"/>
    <n v="2502267000"/>
    <n v="1011249000"/>
    <n v="175307000"/>
    <s v=" $-   "/>
    <n v="542952000"/>
    <x v="7"/>
    <s v="REITs"/>
  </r>
  <r>
    <x v="397"/>
    <x v="3"/>
    <d v="2016-12-31T00:00:00"/>
    <n v="2506202000"/>
    <n v="1024336000"/>
    <n v="179279000"/>
    <s v=" $-   "/>
    <n v="565059000"/>
    <x v="7"/>
    <s v="REITs"/>
  </r>
  <r>
    <x v="398"/>
    <x v="0"/>
    <d v="2012-12-31T00:00:00"/>
    <n v="1407848000"/>
    <n v="516708000"/>
    <n v="220068000"/>
    <s v=" $-   "/>
    <n v="98844000"/>
    <x v="0"/>
    <s v="Research &amp; Consulting Services"/>
  </r>
  <r>
    <x v="398"/>
    <x v="1"/>
    <d v="2013-12-31T00:00:00"/>
    <n v="1595703000"/>
    <n v="622523000"/>
    <n v="228982000"/>
    <s v=" $-   "/>
    <n v="129931000"/>
    <x v="0"/>
    <s v="Research &amp; Consulting Services"/>
  </r>
  <r>
    <x v="398"/>
    <x v="2"/>
    <d v="2014-12-31T00:00:00"/>
    <n v="1746726000"/>
    <n v="716598000"/>
    <n v="227306000"/>
    <s v=" $-   "/>
    <n v="142376000"/>
    <x v="0"/>
    <s v="Research &amp; Consulting Services"/>
  </r>
  <r>
    <x v="398"/>
    <x v="3"/>
    <d v="2015-12-31T00:00:00"/>
    <n v="2068010000"/>
    <n v="803274000"/>
    <n v="312690000"/>
    <s v=" $-   "/>
    <n v="215484000"/>
    <x v="0"/>
    <s v="Research &amp; Consulting Services"/>
  </r>
  <r>
    <x v="399"/>
    <x v="0"/>
    <d v="2012-12-31T00:00:00"/>
    <n v="873592000"/>
    <n v="167600000"/>
    <n v="186971000"/>
    <n v="61694000"/>
    <s v=" $-   "/>
    <x v="2"/>
    <s v="Internet Software &amp; Services"/>
  </r>
  <r>
    <x v="399"/>
    <x v="1"/>
    <d v="2013-12-31T00:00:00"/>
    <n v="965087000"/>
    <n v="187013000"/>
    <n v="179545000"/>
    <n v="70297000"/>
    <s v=" $-   "/>
    <x v="2"/>
    <s v="Internet Software &amp; Services"/>
  </r>
  <r>
    <x v="399"/>
    <x v="2"/>
    <d v="2014-12-31T00:00:00"/>
    <n v="1010117000"/>
    <n v="188425000"/>
    <n v="189488000"/>
    <n v="67777000"/>
    <s v=" $-   "/>
    <x v="2"/>
    <s v="Internet Software &amp; Services"/>
  </r>
  <r>
    <x v="399"/>
    <x v="3"/>
    <d v="2015-12-31T00:00:00"/>
    <n v="1059366000"/>
    <n v="192788000"/>
    <n v="196914000"/>
    <n v="63718000"/>
    <s v=" $-   "/>
    <x v="2"/>
    <s v="Internet Software &amp; Services"/>
  </r>
  <r>
    <x v="400"/>
    <x v="0"/>
    <d v="2012-12-31T00:00:00"/>
    <n v="1527042000"/>
    <n v="279885000"/>
    <n v="432681000"/>
    <n v="765905000"/>
    <s v=" $-   "/>
    <x v="3"/>
    <s v="Biotechnology"/>
  </r>
  <r>
    <x v="400"/>
    <x v="1"/>
    <d v="2013-12-31T00:00:00"/>
    <n v="1211975000"/>
    <n v="130277000"/>
    <n v="356188000"/>
    <n v="882097000"/>
    <s v=" $-   "/>
    <x v="3"/>
    <s v="Biotechnology"/>
  </r>
  <r>
    <x v="400"/>
    <x v="2"/>
    <d v="2014-12-31T00:00:00"/>
    <n v="580415000"/>
    <n v="60987000"/>
    <n v="305409000"/>
    <n v="855506000"/>
    <s v=" $-   "/>
    <x v="3"/>
    <s v="Biotechnology"/>
  </r>
  <r>
    <x v="400"/>
    <x v="3"/>
    <d v="2015-12-31T00:00:00"/>
    <n v="1032336000"/>
    <n v="124512000"/>
    <n v="376575000"/>
    <n v="995922000"/>
    <s v=" $-   "/>
    <x v="3"/>
    <s v="Biotechnology"/>
  </r>
  <r>
    <x v="401"/>
    <x v="0"/>
    <d v="2013-12-31T00:00:00"/>
    <n v="2514595000"/>
    <n v="1118240000"/>
    <n v="132447000"/>
    <s v=" $-   "/>
    <n v="629908000"/>
    <x v="7"/>
    <s v="REITs"/>
  </r>
  <r>
    <x v="401"/>
    <x v="1"/>
    <d v="2014-12-31T00:00:00"/>
    <n v="2772550000"/>
    <n v="1212480000"/>
    <n v="147481000"/>
    <s v=" $-   "/>
    <n v="725216000"/>
    <x v="7"/>
    <s v="REITs"/>
  </r>
  <r>
    <x v="401"/>
    <x v="2"/>
    <d v="2015-12-31T00:00:00"/>
    <n v="3285346000"/>
    <n v="1410205000"/>
    <n v="145992000"/>
    <s v=" $-   "/>
    <n v="894057000"/>
    <x v="7"/>
    <s v="REITs"/>
  </r>
  <r>
    <x v="401"/>
    <x v="3"/>
    <d v="2016-12-31T00:00:00"/>
    <n v="3442646000"/>
    <n v="1442073000"/>
    <n v="136863000"/>
    <s v=" $-   "/>
    <n v="898924000"/>
    <x v="7"/>
    <s v="REITs"/>
  </r>
  <r>
    <x v="402"/>
    <x v="0"/>
    <d v="2012-12-31T00:00:00"/>
    <n v="115846000000"/>
    <n v="46275000000"/>
    <n v="39951000000"/>
    <s v=" $-   "/>
    <n v="16460000000"/>
    <x v="10"/>
    <s v="Integrated Telecommunications Services"/>
  </r>
  <r>
    <x v="402"/>
    <x v="1"/>
    <d v="2013-12-31T00:00:00"/>
    <n v="120550000000"/>
    <n v="44887000000"/>
    <n v="27089000000"/>
    <s v=" $-   "/>
    <n v="16606000000"/>
    <x v="10"/>
    <s v="Integrated Telecommunications Services"/>
  </r>
  <r>
    <x v="402"/>
    <x v="2"/>
    <d v="2014-12-31T00:00:00"/>
    <n v="127079000000"/>
    <n v="49931000000"/>
    <n v="41016000000"/>
    <s v=" $-   "/>
    <n v="16533000000"/>
    <x v="10"/>
    <s v="Integrated Telecommunications Services"/>
  </r>
  <r>
    <x v="402"/>
    <x v="3"/>
    <d v="2015-12-31T00:00:00"/>
    <n v="131620000000"/>
    <n v="52557000000"/>
    <n v="29986000000"/>
    <s v=" $-   "/>
    <n v="16017000000"/>
    <x v="10"/>
    <s v="Integrated Telecommunications Services"/>
  </r>
  <r>
    <x v="403"/>
    <x v="0"/>
    <d v="2012-12-31T00:00:00"/>
    <n v="1843641000"/>
    <n v="737614000"/>
    <n v="477270000"/>
    <n v="96004000"/>
    <n v="13829000"/>
    <x v="3"/>
    <s v="Health Care Distributors"/>
  </r>
  <r>
    <x v="403"/>
    <x v="1"/>
    <d v="2013-12-31T00:00:00"/>
    <n v="1904218000"/>
    <n v="783456000"/>
    <n v="492965000"/>
    <n v="100536000"/>
    <n v="9918000"/>
    <x v="3"/>
    <s v="Health Care Distributors"/>
  </r>
  <r>
    <x v="403"/>
    <x v="2"/>
    <d v="2014-12-31T00:00:00"/>
    <n v="1989344000"/>
    <n v="824913000"/>
    <n v="512707000"/>
    <n v="107726000"/>
    <n v="10634000"/>
    <x v="3"/>
    <s v="Health Care Distributors"/>
  </r>
  <r>
    <x v="403"/>
    <x v="3"/>
    <d v="2015-12-31T00:00:00"/>
    <n v="2042332000"/>
    <n v="842672000"/>
    <n v="495747000"/>
    <n v="118545000"/>
    <n v="10123000"/>
    <x v="3"/>
    <s v="Health Care Distributors"/>
  </r>
  <r>
    <x v="404"/>
    <x v="0"/>
    <d v="2013-06-28T00:00:00"/>
    <n v="15351000000"/>
    <n v="10988000000"/>
    <n v="1525000000"/>
    <n v="1572000000"/>
    <s v=" $-   "/>
    <x v="2"/>
    <s v="Computer Storage &amp; Peripherals"/>
  </r>
  <r>
    <x v="404"/>
    <x v="1"/>
    <d v="2014-06-27T00:00:00"/>
    <n v="15130000000"/>
    <n v="10770000000"/>
    <n v="908000000"/>
    <n v="1661000000"/>
    <s v=" $-   "/>
    <x v="2"/>
    <s v="Computer Storage &amp; Peripherals"/>
  </r>
  <r>
    <x v="404"/>
    <x v="2"/>
    <d v="2015-07-03T00:00:00"/>
    <n v="14572000000"/>
    <n v="10351000000"/>
    <n v="964000000"/>
    <n v="1646000000"/>
    <s v=" $-   "/>
    <x v="2"/>
    <s v="Computer Storage &amp; Peripherals"/>
  </r>
  <r>
    <x v="404"/>
    <x v="3"/>
    <d v="2016-07-01T00:00:00"/>
    <n v="12994000000"/>
    <n v="9559000000"/>
    <n v="1342000000"/>
    <n v="1627000000"/>
    <s v=" $-   "/>
    <x v="2"/>
    <s v="Computer Storage &amp; Peripherals"/>
  </r>
  <r>
    <x v="405"/>
    <x v="0"/>
    <d v="2012-12-31T00:00:00"/>
    <n v="4246400000"/>
    <n v="2760500000"/>
    <n v="121400000"/>
    <s v=" $-   "/>
    <n v="364200000"/>
    <x v="5"/>
    <s v="Electric Utilities"/>
  </r>
  <r>
    <x v="405"/>
    <x v="1"/>
    <d v="2013-12-31T00:00:00"/>
    <n v="4519000000"/>
    <n v="2982100000"/>
    <n v="116700000"/>
    <s v=" $-   "/>
    <n v="340100000"/>
    <x v="5"/>
    <s v="Electric Utilities"/>
  </r>
  <r>
    <x v="405"/>
    <x v="2"/>
    <d v="2014-12-31T00:00:00"/>
    <n v="4997100000"/>
    <n v="3371800000"/>
    <n v="121800000"/>
    <s v=" $-   "/>
    <n v="391400000"/>
    <x v="5"/>
    <s v="Electric Utilities"/>
  </r>
  <r>
    <x v="405"/>
    <x v="3"/>
    <d v="2015-12-31T00:00:00"/>
    <n v="5926100000"/>
    <n v="3949400000"/>
    <n v="164400000"/>
    <s v=" $-   "/>
    <n v="561800000"/>
    <x v="5"/>
    <s v="Electric Utilities"/>
  </r>
  <r>
    <x v="406"/>
    <x v="0"/>
    <d v="2012-12-31T00:00:00"/>
    <n v="91247000000"/>
    <n v="1727000000"/>
    <n v="48724000000"/>
    <s v=" $-   "/>
    <n v="8891000000"/>
    <x v="6"/>
    <s v="Banks"/>
  </r>
  <r>
    <x v="406"/>
    <x v="1"/>
    <d v="2013-12-31T00:00:00"/>
    <n v="88069000000"/>
    <n v="1337000000"/>
    <n v="47338000000"/>
    <s v=" $-   "/>
    <n v="3813000000"/>
    <x v="6"/>
    <s v="Banks"/>
  </r>
  <r>
    <x v="406"/>
    <x v="2"/>
    <d v="2014-12-31T00:00:00"/>
    <n v="88372000000"/>
    <n v="1096000000"/>
    <n v="47667000000"/>
    <s v=" $-   "/>
    <n v="2765000000"/>
    <x v="6"/>
    <s v="Banks"/>
  </r>
  <r>
    <x v="406"/>
    <x v="3"/>
    <d v="2015-12-31T00:00:00"/>
    <n v="90033000000"/>
    <n v="963000000"/>
    <n v="48728000000"/>
    <s v=" $-   "/>
    <n v="3688000000"/>
    <x v="6"/>
    <s v="Banks"/>
  </r>
  <r>
    <x v="407"/>
    <x v="0"/>
    <d v="2013-09-29T00:00:00"/>
    <n v="12917000000"/>
    <n v="8288000000"/>
    <n v="3682000000"/>
    <s v=" $-   "/>
    <s v=" $-   "/>
    <x v="4"/>
    <s v="Food Retail"/>
  </r>
  <r>
    <x v="407"/>
    <x v="1"/>
    <d v="2014-09-28T00:00:00"/>
    <n v="14194000000"/>
    <n v="9150000000"/>
    <n v="4032000000"/>
    <s v=" $-   "/>
    <s v=" $-   "/>
    <x v="4"/>
    <s v="Food Retail"/>
  </r>
  <r>
    <x v="407"/>
    <x v="2"/>
    <d v="2015-09-27T00:00:00"/>
    <n v="15389000000"/>
    <n v="9973000000"/>
    <n v="4472000000"/>
    <s v=" $-   "/>
    <s v=" $-   "/>
    <x v="4"/>
    <s v="Food Retail"/>
  </r>
  <r>
    <x v="407"/>
    <x v="3"/>
    <d v="2016-09-25T00:00:00"/>
    <n v="15724000000"/>
    <n v="10313000000"/>
    <n v="4477000000"/>
    <s v=" $-   "/>
    <s v=" $-   "/>
    <x v="4"/>
    <s v="Food Retail"/>
  </r>
  <r>
    <x v="408"/>
    <x v="0"/>
    <d v="2013-12-31T00:00:00"/>
    <n v="18769000000"/>
    <n v="15471000000"/>
    <n v="1828000000"/>
    <s v=" $-   "/>
    <n v="25000000"/>
    <x v="1"/>
    <s v="Household Appliances"/>
  </r>
  <r>
    <x v="408"/>
    <x v="1"/>
    <d v="2014-12-31T00:00:00"/>
    <n v="19872000000"/>
    <n v="16477000000"/>
    <n v="2038000000"/>
    <s v=" $-   "/>
    <n v="33000000"/>
    <x v="1"/>
    <s v="Household Appliances"/>
  </r>
  <r>
    <x v="408"/>
    <x v="2"/>
    <d v="2015-12-31T00:00:00"/>
    <n v="20891000000"/>
    <n v="17201000000"/>
    <n v="2130000000"/>
    <s v=" $-   "/>
    <n v="74000000"/>
    <x v="1"/>
    <s v="Household Appliances"/>
  </r>
  <r>
    <x v="408"/>
    <x v="3"/>
    <d v="2016-12-31T00:00:00"/>
    <n v="20718000000"/>
    <n v="17036000000"/>
    <n v="2084000000"/>
    <s v=" $-   "/>
    <n v="71000000"/>
    <x v="1"/>
    <s v="Household Appliances"/>
  </r>
  <r>
    <x v="409"/>
    <x v="0"/>
    <d v="2013-12-31T00:00:00"/>
    <n v="13983000000"/>
    <n v="9112000000"/>
    <n v="1468000000"/>
    <s v=" $-   "/>
    <n v="1333000000"/>
    <x v="0"/>
    <s v="Environmental Services"/>
  </r>
  <r>
    <x v="409"/>
    <x v="1"/>
    <d v="2014-12-31T00:00:00"/>
    <n v="13996000000"/>
    <n v="9002000000"/>
    <n v="1481000000"/>
    <s v=" $-   "/>
    <n v="1292000000"/>
    <x v="0"/>
    <s v="Environmental Services"/>
  </r>
  <r>
    <x v="409"/>
    <x v="2"/>
    <d v="2015-12-31T00:00:00"/>
    <n v="12961000000"/>
    <n v="8231000000"/>
    <n v="1343000000"/>
    <s v=" $-   "/>
    <n v="1245000000"/>
    <x v="0"/>
    <s v="Environmental Services"/>
  </r>
  <r>
    <x v="409"/>
    <x v="3"/>
    <d v="2016-12-31T00:00:00"/>
    <n v="13609000000"/>
    <n v="8486000000"/>
    <n v="1410000000"/>
    <s v=" $-   "/>
    <n v="1301000000"/>
    <x v="0"/>
    <s v="Environmental Services"/>
  </r>
  <r>
    <x v="410"/>
    <x v="0"/>
    <d v="2012-12-31T00:00:00"/>
    <n v="7486000000"/>
    <n v="4523000000"/>
    <n v="595000000"/>
    <s v=" $-   "/>
    <n v="756000000"/>
    <x v="9"/>
    <s v="Oil &amp; Gas Exploration &amp; Production"/>
  </r>
  <r>
    <x v="410"/>
    <x v="1"/>
    <d v="2013-12-31T00:00:00"/>
    <n v="6860000000"/>
    <n v="4124000000"/>
    <n v="546000000"/>
    <s v=" $-   "/>
    <n v="815000000"/>
    <x v="9"/>
    <s v="Oil &amp; Gas Exploration &amp; Production"/>
  </r>
  <r>
    <x v="410"/>
    <x v="2"/>
    <d v="2014-12-31T00:00:00"/>
    <n v="7637000000"/>
    <n v="4508000000"/>
    <n v="384000000"/>
    <s v=" $-   "/>
    <n v="1176000000"/>
    <x v="9"/>
    <s v="Oil &amp; Gas Exploration &amp; Production"/>
  </r>
  <r>
    <x v="410"/>
    <x v="3"/>
    <d v="2015-12-31T00:00:00"/>
    <n v="7360000000"/>
    <n v="3434000000"/>
    <n v="864000000"/>
    <s v=" $-   "/>
    <n v="1738000000"/>
    <x v="9"/>
    <s v="Oil &amp; Gas Exploration &amp; Production"/>
  </r>
  <r>
    <x v="411"/>
    <x v="0"/>
    <d v="2013-01-31T00:00:00"/>
    <n v="468651000000"/>
    <n v="352297000000"/>
    <n v="88629000000"/>
    <s v=" $-   "/>
    <s v=" $-   "/>
    <x v="4"/>
    <s v="Hypermarkets &amp; Super Centers"/>
  </r>
  <r>
    <x v="411"/>
    <x v="1"/>
    <d v="2014-01-31T00:00:00"/>
    <n v="476294000000"/>
    <n v="358069000000"/>
    <n v="91353000000"/>
    <s v=" $-   "/>
    <s v=" $-   "/>
    <x v="4"/>
    <s v="Hypermarkets &amp; Super Centers"/>
  </r>
  <r>
    <x v="411"/>
    <x v="2"/>
    <d v="2015-01-31T00:00:00"/>
    <n v="485651000000"/>
    <n v="365086000000"/>
    <n v="93418000000"/>
    <s v=" $-   "/>
    <s v=" $-   "/>
    <x v="4"/>
    <s v="Hypermarkets &amp; Super Centers"/>
  </r>
  <r>
    <x v="411"/>
    <x v="3"/>
    <d v="2016-01-31T00:00:00"/>
    <n v="482130000000"/>
    <n v="360984000000"/>
    <n v="97041000000"/>
    <s v=" $-   "/>
    <s v=" $-   "/>
    <x v="4"/>
    <s v="Hypermarkets &amp; Super Centers"/>
  </r>
  <r>
    <x v="412"/>
    <x v="0"/>
    <d v="2014-09-30T00:00:00"/>
    <n v="9895100000"/>
    <n v="7961500000"/>
    <n v="937600000"/>
    <s v=" $-   "/>
    <n v="86000000"/>
    <x v="8"/>
    <s v="Paper Packaging"/>
  </r>
  <r>
    <x v="412"/>
    <x v="1"/>
    <d v="2015-09-30T00:00:00"/>
    <n v="11124800000"/>
    <n v="8986500000"/>
    <n v="1026100000"/>
    <s v=" $-   "/>
    <n v="118900000"/>
    <x v="8"/>
    <s v="Paper Packaging"/>
  </r>
  <r>
    <x v="412"/>
    <x v="2"/>
    <d v="2016-09-30T00:00:00"/>
    <n v="14171800000"/>
    <n v="11413200000"/>
    <n v="1750100000"/>
    <s v=" $-   "/>
    <n v="211800000"/>
    <x v="8"/>
    <s v="Paper Packaging"/>
  </r>
  <r>
    <x v="413"/>
    <x v="0"/>
    <d v="2012-12-31T00:00:00"/>
    <n v="5664800000"/>
    <n v="3194200000"/>
    <n v="1140600000"/>
    <s v=" $-   "/>
    <s v=" $-   "/>
    <x v="2"/>
    <s v="Internet Software &amp; Services"/>
  </r>
  <r>
    <x v="413"/>
    <x v="1"/>
    <d v="2013-12-31T00:00:00"/>
    <n v="5542000000"/>
    <n v="3235000000"/>
    <n v="1199600000"/>
    <s v=" $-   "/>
    <s v=" $-   "/>
    <x v="2"/>
    <s v="Internet Software &amp; Services"/>
  </r>
  <r>
    <x v="413"/>
    <x v="2"/>
    <d v="2014-12-31T00:00:00"/>
    <n v="5607200000"/>
    <n v="3297400000"/>
    <n v="1169300000"/>
    <s v=" $-   "/>
    <s v=" $-   "/>
    <x v="2"/>
    <s v="Internet Software &amp; Services"/>
  </r>
  <r>
    <x v="413"/>
    <x v="3"/>
    <d v="2015-12-31T00:00:00"/>
    <n v="5483700000"/>
    <n v="3199400000"/>
    <n v="1174900000"/>
    <s v=" $-   "/>
    <s v=" $-   "/>
    <x v="2"/>
    <s v="Internet Software &amp; Services"/>
  </r>
  <r>
    <x v="414"/>
    <x v="0"/>
    <d v="2012-12-31T00:00:00"/>
    <n v="5989000000"/>
    <n v="4993000000"/>
    <n v="320000000"/>
    <n v="32000000"/>
    <s v=" $-   "/>
    <x v="7"/>
    <s v="REITs"/>
  </r>
  <r>
    <x v="414"/>
    <x v="1"/>
    <d v="2013-12-31T00:00:00"/>
    <n v="7254000000"/>
    <n v="5716000000"/>
    <n v="494000000"/>
    <n v="33000000"/>
    <s v=" $-   "/>
    <x v="7"/>
    <s v="REITs"/>
  </r>
  <r>
    <x v="414"/>
    <x v="2"/>
    <d v="2014-12-31T00:00:00"/>
    <n v="7403000000"/>
    <n v="5763000000"/>
    <n v="249000000"/>
    <n v="27000000"/>
    <s v=" $-   "/>
    <x v="7"/>
    <s v="REITs"/>
  </r>
  <r>
    <x v="414"/>
    <x v="3"/>
    <d v="2015-12-31T00:00:00"/>
    <n v="7082000000"/>
    <n v="5694000000"/>
    <n v="420000000"/>
    <n v="24000000"/>
    <s v=" $-   "/>
    <x v="7"/>
    <s v="REITs"/>
  </r>
  <r>
    <x v="415"/>
    <x v="0"/>
    <d v="2012-12-31T00:00:00"/>
    <n v="4534000000"/>
    <n v="2093000000"/>
    <n v="1389000000"/>
    <s v=" $-   "/>
    <n v="185000000"/>
    <x v="1"/>
    <s v="Hotels, Resorts &amp; Cruise Lines"/>
  </r>
  <r>
    <x v="415"/>
    <x v="1"/>
    <d v="2013-12-31T00:00:00"/>
    <n v="5009000000"/>
    <n v="2394000000"/>
    <n v="1471000000"/>
    <s v=" $-   "/>
    <n v="216000000"/>
    <x v="1"/>
    <s v="Hotels, Resorts &amp; Cruise Lines"/>
  </r>
  <r>
    <x v="415"/>
    <x v="2"/>
    <d v="2014-12-31T00:00:00"/>
    <n v="5281000000"/>
    <n v="2504000000"/>
    <n v="1557000000"/>
    <s v=" $-   "/>
    <n v="233000000"/>
    <x v="1"/>
    <s v="Hotels, Resorts &amp; Cruise Lines"/>
  </r>
  <r>
    <x v="415"/>
    <x v="3"/>
    <d v="2015-12-31T00:00:00"/>
    <n v="5536000000"/>
    <n v="2700000000"/>
    <n v="1574000000"/>
    <s v=" $-   "/>
    <n v="234000000"/>
    <x v="1"/>
    <s v="Hotels, Resorts &amp; Cruise Lines"/>
  </r>
  <r>
    <x v="416"/>
    <x v="0"/>
    <d v="2012-12-31T00:00:00"/>
    <n v="5154284000"/>
    <n v="3251575000"/>
    <n v="481677000"/>
    <s v=" $-   "/>
    <n v="373199000"/>
    <x v="1"/>
    <s v="Casinos &amp; Gaming"/>
  </r>
  <r>
    <x v="416"/>
    <x v="1"/>
    <d v="2013-12-31T00:00:00"/>
    <n v="5620936000"/>
    <n v="3478822000"/>
    <n v="465926000"/>
    <s v=" $-   "/>
    <n v="371051000"/>
    <x v="1"/>
    <s v="Casinos &amp; Gaming"/>
  </r>
  <r>
    <x v="416"/>
    <x v="2"/>
    <d v="2014-12-31T00:00:00"/>
    <n v="5433661000"/>
    <n v="3316311000"/>
    <n v="502901000"/>
    <s v=" $-   "/>
    <n v="314119000"/>
    <x v="1"/>
    <s v="Casinos &amp; Gaming"/>
  </r>
  <r>
    <x v="416"/>
    <x v="3"/>
    <d v="2015-12-31T00:00:00"/>
    <n v="4075883000"/>
    <n v="2530374000"/>
    <n v="475328000"/>
    <s v=" $-   "/>
    <n v="322629000"/>
    <x v="1"/>
    <s v="Casinos &amp; Gaming"/>
  </r>
  <r>
    <x v="417"/>
    <x v="0"/>
    <d v="2012-12-31T00:00:00"/>
    <n v="1623938000"/>
    <n v="337903000"/>
    <n v="188302000"/>
    <s v=" $-   "/>
    <n v="513916000"/>
    <x v="9"/>
    <s v="Oil &amp; Gas Exploration &amp; Production"/>
  </r>
  <r>
    <x v="417"/>
    <x v="1"/>
    <d v="2013-12-31T00:00:00"/>
    <n v="1998051000"/>
    <n v="406198000"/>
    <n v="72143000"/>
    <s v=" $-   "/>
    <n v="615874000"/>
    <x v="9"/>
    <s v="Oil &amp; Gas Exploration &amp; Production"/>
  </r>
  <r>
    <x v="417"/>
    <x v="2"/>
    <d v="2014-12-31T00:00:00"/>
    <n v="2424176000"/>
    <n v="572831000"/>
    <n v="225070000"/>
    <s v=" $-   "/>
    <n v="806021000"/>
    <x v="9"/>
    <s v="Oil &amp; Gas Exploration &amp; Production"/>
  </r>
  <r>
    <x v="417"/>
    <x v="3"/>
    <d v="2015-12-31T00:00:00"/>
    <n v="1452619000"/>
    <n v="519874000"/>
    <n v="179867000"/>
    <s v=" $-   "/>
    <n v="778923000"/>
    <x v="9"/>
    <s v="Oil &amp; Gas Exploration &amp; Production"/>
  </r>
  <r>
    <x v="418"/>
    <x v="0"/>
    <d v="2012-12-31T00:00:00"/>
    <n v="10128223000"/>
    <n v="6710036000"/>
    <n v="669451000"/>
    <s v=" $-   "/>
    <n v="926053000"/>
    <x v="5"/>
    <s v="MultiUtilities"/>
  </r>
  <r>
    <x v="418"/>
    <x v="1"/>
    <d v="2013-12-31T00:00:00"/>
    <n v="10914922000"/>
    <n v="7408278000"/>
    <n v="681226000"/>
    <s v=" $-   "/>
    <n v="977863000"/>
    <x v="5"/>
    <s v="MultiUtilities"/>
  </r>
  <r>
    <x v="418"/>
    <x v="2"/>
    <d v="2014-12-31T00:00:00"/>
    <n v="11686135000"/>
    <n v="7951352000"/>
    <n v="767608000"/>
    <s v=" $-   "/>
    <n v="1019045000"/>
    <x v="5"/>
    <s v="MultiUtilities"/>
  </r>
  <r>
    <x v="418"/>
    <x v="3"/>
    <d v="2015-12-31T00:00:00"/>
    <n v="11024486000"/>
    <n v="7033633000"/>
    <n v="865817000"/>
    <s v=" $-   "/>
    <n v="1124524000"/>
    <x v="5"/>
    <s v="MultiUtilities"/>
  </r>
  <r>
    <x v="419"/>
    <x v="0"/>
    <d v="2012-12-31T00:00:00"/>
    <n v="7232397000"/>
    <n v="5165169000"/>
    <s v=" $-   "/>
    <s v=" $-   "/>
    <n v="1173955000"/>
    <x v="6"/>
    <s v="Property &amp; Casualty Insurance"/>
  </r>
  <r>
    <x v="419"/>
    <x v="1"/>
    <d v="2013-12-31T00:00:00"/>
    <n v="7541234000"/>
    <n v="5106489000"/>
    <s v=" $-   "/>
    <s v=" $-   "/>
    <n v="1213178000"/>
    <x v="6"/>
    <s v="Property &amp; Casualty Insurance"/>
  </r>
  <r>
    <x v="419"/>
    <x v="2"/>
    <d v="2014-12-31T00:00:00"/>
    <n v="6602267000"/>
    <n v="4239474000"/>
    <s v=" $-   "/>
    <s v=" $-   "/>
    <n v="1341315000"/>
    <x v="6"/>
    <s v="Property &amp; Casualty Insurance"/>
  </r>
  <r>
    <x v="419"/>
    <x v="3"/>
    <d v="2015-12-31T00:00:00"/>
    <n v="9308926000"/>
    <n v="6199645000"/>
    <s v=" $-   "/>
    <s v=" $-   "/>
    <n v="1966939000"/>
    <x v="6"/>
    <s v="Property &amp; Casualty Insurance"/>
  </r>
  <r>
    <x v="420"/>
    <x v="0"/>
    <d v="2013-03-30T00:00:00"/>
    <n v="2168652000"/>
    <n v="737206000"/>
    <n v="365684000"/>
    <n v="475522000"/>
    <n v="9508000"/>
    <x v="2"/>
    <s v="Semiconductors"/>
  </r>
  <r>
    <x v="420"/>
    <x v="1"/>
    <d v="2014-03-29T00:00:00"/>
    <n v="2382531000"/>
    <n v="743253000"/>
    <n v="378607000"/>
    <n v="492447000"/>
    <n v="9887000"/>
    <x v="2"/>
    <s v="Semiconductors"/>
  </r>
  <r>
    <x v="420"/>
    <x v="2"/>
    <d v="2015-03-28T00:00:00"/>
    <n v="2377344000"/>
    <n v="708823000"/>
    <n v="353670000"/>
    <n v="525745000"/>
    <n v="9537000"/>
    <x v="2"/>
    <s v="Semiconductors"/>
  </r>
  <r>
    <x v="420"/>
    <x v="3"/>
    <d v="2016-04-02T00:00:00"/>
    <n v="2213881000"/>
    <n v="671907000"/>
    <n v="331652000"/>
    <n v="533891000"/>
    <n v="6550000"/>
    <x v="2"/>
    <s v="Semiconductors"/>
  </r>
  <r>
    <x v="421"/>
    <x v="0"/>
    <d v="2012-12-31T00:00:00"/>
    <n v="451509000000"/>
    <n v="302056000000"/>
    <n v="81844000000"/>
    <s v=" $-   "/>
    <n v="15888000000"/>
    <x v="9"/>
    <s v="Integrated Oil &amp; Gas"/>
  </r>
  <r>
    <x v="421"/>
    <x v="1"/>
    <d v="2013-12-31T00:00:00"/>
    <n v="420836000000"/>
    <n v="284681000000"/>
    <n v="76696000000"/>
    <s v=" $-   "/>
    <n v="17182000000"/>
    <x v="9"/>
    <s v="Integrated Oil &amp; Gas"/>
  </r>
  <r>
    <x v="421"/>
    <x v="2"/>
    <d v="2014-12-31T00:00:00"/>
    <n v="394105000000"/>
    <n v="266831000000"/>
    <n v="74226000000"/>
    <s v=" $-   "/>
    <n v="17297000000"/>
    <x v="9"/>
    <s v="Integrated Oil &amp; Gas"/>
  </r>
  <r>
    <x v="421"/>
    <x v="3"/>
    <d v="2015-12-31T00:00:00"/>
    <n v="259488000000"/>
    <n v="165590000000"/>
    <n v="61444000000"/>
    <s v=" $-   "/>
    <n v="18048000000"/>
    <x v="9"/>
    <s v="Integrated Oil &amp; Gas"/>
  </r>
  <r>
    <x v="422"/>
    <x v="0"/>
    <d v="2012-12-31T00:00:00"/>
    <n v="2928429000"/>
    <n v="1372042000"/>
    <n v="1148731000"/>
    <s v=" $-   "/>
    <s v=" $-   "/>
    <x v="3"/>
    <s v="Health Care Supplies"/>
  </r>
  <r>
    <x v="422"/>
    <x v="1"/>
    <d v="2013-12-31T00:00:00"/>
    <n v="2950800000"/>
    <n v="1373400000"/>
    <n v="1144800000"/>
    <s v=" $-   "/>
    <s v=" $-   "/>
    <x v="3"/>
    <s v="Health Care Supplies"/>
  </r>
  <r>
    <x v="422"/>
    <x v="2"/>
    <d v="2014-12-31T00:00:00"/>
    <n v="2922600000"/>
    <n v="1322800000"/>
    <n v="1143100000"/>
    <s v=" $-   "/>
    <s v=" $-   "/>
    <x v="3"/>
    <s v="Health Care Supplies"/>
  </r>
  <r>
    <x v="422"/>
    <x v="3"/>
    <d v="2015-12-31T00:00:00"/>
    <n v="2674300000"/>
    <n v="1157100000"/>
    <n v="1077300000"/>
    <s v=" $-   "/>
    <s v=" $-   "/>
    <x v="3"/>
    <s v="Health Care Supplies"/>
  </r>
  <r>
    <x v="423"/>
    <x v="0"/>
    <d v="2012-12-31T00:00:00"/>
    <n v="20421000000"/>
    <n v="13634000000"/>
    <n v="4398000000"/>
    <n v="655000000"/>
    <n v="301000000"/>
    <x v="2"/>
    <s v="IT Consulting &amp; Other Services"/>
  </r>
  <r>
    <x v="423"/>
    <x v="1"/>
    <d v="2013-12-31T00:00:00"/>
    <n v="20006000000"/>
    <n v="13521000000"/>
    <n v="4219000000"/>
    <n v="603000000"/>
    <n v="305000000"/>
    <x v="2"/>
    <s v="IT Consulting &amp; Other Services"/>
  </r>
  <r>
    <x v="423"/>
    <x v="2"/>
    <d v="2014-12-31T00:00:00"/>
    <n v="19540000000"/>
    <n v="13294000000"/>
    <n v="4020000000"/>
    <n v="577000000"/>
    <n v="315000000"/>
    <x v="2"/>
    <s v="IT Consulting &amp; Other Services"/>
  </r>
  <r>
    <x v="423"/>
    <x v="3"/>
    <d v="2015-12-31T00:00:00"/>
    <n v="18045000000"/>
    <n v="12782000000"/>
    <n v="3792000000"/>
    <n v="563000000"/>
    <n v="310000000"/>
    <x v="2"/>
    <s v="IT Consulting &amp; Other Services"/>
  </r>
  <r>
    <x v="424"/>
    <x v="0"/>
    <d v="2012-12-31T00:00:00"/>
    <n v="3791000000"/>
    <n v="2289000000"/>
    <n v="936000000"/>
    <n v="106000000"/>
    <s v=" $-   "/>
    <x v="0"/>
    <s v="Industrial Conglomerates"/>
  </r>
  <r>
    <x v="424"/>
    <x v="1"/>
    <d v="2013-12-31T00:00:00"/>
    <n v="3837000000"/>
    <n v="2338000000"/>
    <n v="990000000"/>
    <n v="104000000"/>
    <s v=" $-   "/>
    <x v="0"/>
    <s v="Industrial Conglomerates"/>
  </r>
  <r>
    <x v="424"/>
    <x v="2"/>
    <d v="2014-12-31T00:00:00"/>
    <n v="3916000000"/>
    <n v="2403000000"/>
    <n v="920000000"/>
    <n v="104000000"/>
    <s v=" $-   "/>
    <x v="0"/>
    <s v="Industrial Conglomerates"/>
  </r>
  <r>
    <x v="424"/>
    <x v="3"/>
    <d v="2015-12-31T00:00:00"/>
    <n v="3653000000"/>
    <n v="2249000000"/>
    <n v="854000000"/>
    <n v="95000000"/>
    <s v=" $-   "/>
    <x v="0"/>
    <s v="Industrial Conglomerates"/>
  </r>
  <r>
    <x v="425"/>
    <x v="0"/>
    <d v="2012-12-31T00:00:00"/>
    <n v="4986566000"/>
    <n v="1620566000"/>
    <n v="1641819000"/>
    <n v="885824000"/>
    <n v="35819000"/>
    <x v="2"/>
    <s v="Internet Software &amp; Services"/>
  </r>
  <r>
    <x v="425"/>
    <x v="1"/>
    <d v="2013-12-31T00:00:00"/>
    <n v="4680380000"/>
    <n v="1349380000"/>
    <n v="1751275000"/>
    <n v="957587000"/>
    <n v="44841000"/>
    <x v="2"/>
    <s v="Internet Software &amp; Services"/>
  </r>
  <r>
    <x v="425"/>
    <x v="2"/>
    <d v="2014-12-31T00:00:00"/>
    <n v="4618133000"/>
    <n v="1387375000"/>
    <n v="1770710000"/>
    <n v="1156386000"/>
    <n v="66750000"/>
    <x v="2"/>
    <s v="Internet Software &amp; Services"/>
  </r>
  <r>
    <x v="425"/>
    <x v="3"/>
    <d v="2015-12-31T00:00:00"/>
    <n v="4968301000"/>
    <n v="2077748000"/>
    <n v="1768522000"/>
    <n v="1177923000"/>
    <n v="79042000"/>
    <x v="2"/>
    <s v="Internet Software &amp; Services"/>
  </r>
  <r>
    <x v="426"/>
    <x v="0"/>
    <d v="2012-12-29T00:00:00"/>
    <n v="13633000000"/>
    <n v="9852000000"/>
    <n v="1450000000"/>
    <s v=" $-   "/>
    <s v=" $-   "/>
    <x v="1"/>
    <s v="Restaurants"/>
  </r>
  <r>
    <x v="426"/>
    <x v="1"/>
    <d v="2013-12-28T00:00:00"/>
    <n v="13084000000"/>
    <n v="9501000000"/>
    <n v="1454000000"/>
    <s v=" $-   "/>
    <s v=" $-   "/>
    <x v="1"/>
    <s v="Restaurants"/>
  </r>
  <r>
    <x v="426"/>
    <x v="2"/>
    <d v="2014-12-27T00:00:00"/>
    <n v="13279000000"/>
    <n v="9682000000"/>
    <n v="1505000000"/>
    <s v=" $-   "/>
    <s v=" $-   "/>
    <x v="1"/>
    <s v="Restaurants"/>
  </r>
  <r>
    <x v="426"/>
    <x v="3"/>
    <d v="2015-12-26T00:00:00"/>
    <n v="13105000000"/>
    <n v="9359000000"/>
    <n v="1746000000"/>
    <s v=" $-   "/>
    <s v=" $-   "/>
    <x v="1"/>
    <s v="Restaurants"/>
  </r>
  <r>
    <x v="427"/>
    <x v="0"/>
    <d v="2012-12-31T00:00:00"/>
    <n v="4471700000"/>
    <n v="1125200000"/>
    <n v="1822100000"/>
    <n v="225600000"/>
    <s v=" $-   "/>
    <x v="3"/>
    <s v="Health Care Equipment"/>
  </r>
  <r>
    <x v="427"/>
    <x v="1"/>
    <d v="2013-12-31T00:00:00"/>
    <n v="4623400000"/>
    <n v="1266700000"/>
    <n v="1796300000"/>
    <n v="203000000"/>
    <n v="78500000"/>
    <x v="3"/>
    <s v="Health Care Equipment"/>
  </r>
  <r>
    <x v="427"/>
    <x v="2"/>
    <d v="2014-12-31T00:00:00"/>
    <n v="4673300000"/>
    <n v="1242800000"/>
    <n v="1772200000"/>
    <n v="187400000"/>
    <n v="92500000"/>
    <x v="3"/>
    <s v="Health Care Equipment"/>
  </r>
  <r>
    <x v="427"/>
    <x v="3"/>
    <d v="2015-12-31T00:00:00"/>
    <n v="5997800000"/>
    <n v="1800600000"/>
    <n v="2291900000"/>
    <n v="268800000"/>
    <n v="337400000"/>
    <x v="3"/>
    <s v="Health Care Equipment"/>
  </r>
  <r>
    <x v="428"/>
    <x v="0"/>
    <d v="2012-12-31T00:00:00"/>
    <n v="2458592000"/>
    <n v="80146000"/>
    <n v="1579007000"/>
    <s v=" $-   "/>
    <n v="31237000"/>
    <x v="6"/>
    <s v="Regional Banks"/>
  </r>
  <r>
    <x v="428"/>
    <x v="1"/>
    <d v="2013-12-31T00:00:00"/>
    <n v="2278812000"/>
    <n v="58913000"/>
    <n v="1700064000"/>
    <s v=" $-   "/>
    <n v="-72761000"/>
    <x v="6"/>
    <s v="Regional Banks"/>
  </r>
  <r>
    <x v="428"/>
    <x v="2"/>
    <d v="2014-12-31T00:00:00"/>
    <n v="2361631000"/>
    <n v="49736000"/>
    <n v="1654369000"/>
    <s v=" $-   "/>
    <n v="-87159000"/>
    <x v="6"/>
    <s v="Regional Banks"/>
  </r>
  <r>
    <x v="428"/>
    <x v="3"/>
    <d v="2015-12-31T00:00:00"/>
    <n v="2210591000"/>
    <n v="49344000"/>
    <n v="1591239000"/>
    <s v=" $-   "/>
    <n v="49282000"/>
    <x v="6"/>
    <s v="Regional Banks"/>
  </r>
  <r>
    <x v="429"/>
    <x v="0"/>
    <d v="2013-12-31T00:00:00"/>
    <n v="4561000000"/>
    <n v="1669000000"/>
    <n v="1613000000"/>
    <n v="399000000"/>
    <n v="60000000"/>
    <x v="3"/>
    <s v="Pharmaceuticals"/>
  </r>
  <r>
    <x v="429"/>
    <x v="1"/>
    <d v="2014-12-31T00:00:00"/>
    <n v="4785000000"/>
    <n v="1717000000"/>
    <n v="1643000000"/>
    <n v="396000000"/>
    <n v="60000000"/>
    <x v="3"/>
    <s v="Pharmaceuticals"/>
  </r>
  <r>
    <x v="429"/>
    <x v="2"/>
    <d v="2015-12-31T00:00:00"/>
    <n v="4765000000"/>
    <n v="1738000000"/>
    <n v="1532000000"/>
    <n v="364000000"/>
    <n v="61000000"/>
    <x v="3"/>
    <s v="Pharmaceuticals"/>
  </r>
  <r>
    <x v="429"/>
    <x v="3"/>
    <d v="2016-12-31T00:00:00"/>
    <n v="4888000000"/>
    <n v="1666000000"/>
    <n v="1364000000"/>
    <n v="376000000"/>
    <n v="85000000"/>
    <x v="3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3813D7-1BAB-4101-8B8D-13407A764741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34" firstHeaderRow="1" firstDataRow="1" firstDataCol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>
      <items count="5">
        <item h="1" x="0"/>
        <item x="1"/>
        <item h="1" x="2"/>
        <item h="1" x="3"/>
        <item t="default"/>
      </items>
    </pivotField>
    <pivotField numFmtId="14" showAll="0"/>
    <pivotField numFmtId="6" showAll="0"/>
    <pivotField showAll="0"/>
    <pivotField showAll="0"/>
    <pivotField showAll="0"/>
    <pivotField showAll="0"/>
    <pivotField showAll="0">
      <items count="12">
        <item h="1" x="1"/>
        <item h="1" x="4"/>
        <item x="9"/>
        <item h="1" x="6"/>
        <item h="1" x="3"/>
        <item h="1" x="0"/>
        <item h="1" x="2"/>
        <item h="1" x="8"/>
        <item h="1" x="7"/>
        <item h="1" x="10"/>
        <item x="5"/>
        <item t="default"/>
      </items>
    </pivotField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2D7DC1-FE5C-4903-9BFB-C8DA3A829912}" name="Table5" displayName="Table5" ref="A1:J56" totalsRowShown="0">
  <autoFilter ref="A1:J56" xr:uid="{942D7DC1-FE5C-4903-9BFB-C8DA3A829912}">
    <filterColumn colId="8">
      <filters>
        <filter val="Utilities"/>
      </filters>
    </filterColumn>
  </autoFilter>
  <tableColumns count="10">
    <tableColumn id="1" xr3:uid="{C7846BD1-6C8A-4189-A92E-5EF0402A5860}" name="Ticker Symbol"/>
    <tableColumn id="2" xr3:uid="{94A1BDB8-521D-4B09-A3FA-DB0854EC680C}" name="Years"/>
    <tableColumn id="3" xr3:uid="{97481390-0882-4A88-8216-110725CB372B}" name="Period Ending" dataDxfId="1"/>
    <tableColumn id="4" xr3:uid="{E1BB1372-E0E9-45CD-8B59-3237BC7EC43C}" name=" Total Revenue "/>
    <tableColumn id="5" xr3:uid="{8F8D3E30-492A-476C-B425-4E7126124F02}" name=" Cost of Goods Sold "/>
    <tableColumn id="6" xr3:uid="{9F89B2CB-EAFD-4594-B43C-336496D69790}" name=" Sales, General and Admin. "/>
    <tableColumn id="7" xr3:uid="{A8CE3CF9-1C4E-4883-9BEE-92F29B0BB0D8}" name=" Research and Development "/>
    <tableColumn id="8" xr3:uid="{F7D56233-4DD8-4156-B381-196BABDE74A8}" name=" Other Operating Items "/>
    <tableColumn id="9" xr3:uid="{95827FC6-96FC-4177-B0F2-AD36CE4B381F}" name="GICS Sector"/>
    <tableColumn id="10" xr3:uid="{35CBD1DC-E243-472F-A362-5F752E3328C5}" name="GICS Sub 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B9B9-DB47-493B-AC73-FDC0B8810384}">
  <dimension ref="A1:J56"/>
  <sheetViews>
    <sheetView workbookViewId="0">
      <selection activeCell="C58" sqref="A1:XFD1048576"/>
    </sheetView>
  </sheetViews>
  <sheetFormatPr defaultRowHeight="14.5" x14ac:dyDescent="0.35"/>
  <cols>
    <col min="1" max="1" width="14.453125" customWidth="1"/>
    <col min="3" max="3" width="14.453125" customWidth="1"/>
    <col min="4" max="4" width="15.54296875" customWidth="1"/>
    <col min="5" max="5" width="19.453125" customWidth="1"/>
    <col min="6" max="6" width="25.54296875" customWidth="1"/>
    <col min="7" max="7" width="26.54296875" customWidth="1"/>
    <col min="8" max="8" width="22.54296875" customWidth="1"/>
    <col min="9" max="9" width="12.453125" customWidth="1"/>
    <col min="10" max="10" width="17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5">
      <c r="A2" t="s">
        <v>567</v>
      </c>
      <c r="B2" t="s">
        <v>15</v>
      </c>
      <c r="C2" s="1">
        <v>41639</v>
      </c>
      <c r="D2">
        <v>420836000000</v>
      </c>
      <c r="E2">
        <v>284681000000</v>
      </c>
      <c r="F2">
        <v>76696000000</v>
      </c>
      <c r="G2" t="s">
        <v>12</v>
      </c>
      <c r="H2">
        <v>17182000000</v>
      </c>
      <c r="I2" t="s">
        <v>83</v>
      </c>
      <c r="J2" t="s">
        <v>144</v>
      </c>
    </row>
    <row r="3" spans="1:10" hidden="1" x14ac:dyDescent="0.35">
      <c r="A3" t="s">
        <v>563</v>
      </c>
      <c r="B3" t="s">
        <v>15</v>
      </c>
      <c r="C3" s="1">
        <v>41639</v>
      </c>
      <c r="D3">
        <v>1998051000</v>
      </c>
      <c r="E3">
        <v>406198000</v>
      </c>
      <c r="F3">
        <v>72143000</v>
      </c>
      <c r="G3" t="s">
        <v>12</v>
      </c>
      <c r="H3">
        <v>615874000</v>
      </c>
      <c r="I3" t="s">
        <v>83</v>
      </c>
      <c r="J3" t="s">
        <v>84</v>
      </c>
    </row>
    <row r="4" spans="1:10" hidden="1" x14ac:dyDescent="0.35">
      <c r="A4" t="s">
        <v>555</v>
      </c>
      <c r="B4" t="s">
        <v>15</v>
      </c>
      <c r="C4" s="1">
        <v>41639</v>
      </c>
      <c r="D4">
        <v>6860000000</v>
      </c>
      <c r="E4">
        <v>4124000000</v>
      </c>
      <c r="F4">
        <v>546000000</v>
      </c>
      <c r="G4" t="s">
        <v>12</v>
      </c>
      <c r="H4">
        <v>815000000</v>
      </c>
      <c r="I4" t="s">
        <v>83</v>
      </c>
      <c r="J4" t="s">
        <v>84</v>
      </c>
    </row>
    <row r="5" spans="1:10" hidden="1" x14ac:dyDescent="0.35">
      <c r="A5" t="s">
        <v>539</v>
      </c>
      <c r="B5" t="s">
        <v>15</v>
      </c>
      <c r="C5" s="1">
        <v>41639</v>
      </c>
      <c r="D5">
        <v>138074000000</v>
      </c>
      <c r="E5">
        <v>127316000000</v>
      </c>
      <c r="F5">
        <v>5081000000</v>
      </c>
      <c r="G5" t="s">
        <v>12</v>
      </c>
      <c r="H5">
        <v>1720000000</v>
      </c>
      <c r="I5" t="s">
        <v>83</v>
      </c>
      <c r="J5" t="s">
        <v>341</v>
      </c>
    </row>
    <row r="6" spans="1:10" hidden="1" x14ac:dyDescent="0.35">
      <c r="A6" t="s">
        <v>519</v>
      </c>
      <c r="B6" t="s">
        <v>15</v>
      </c>
      <c r="C6" s="1">
        <v>41639</v>
      </c>
      <c r="D6">
        <v>37601000000</v>
      </c>
      <c r="E6">
        <v>34085000000</v>
      </c>
      <c r="F6">
        <v>2248000000</v>
      </c>
      <c r="G6" t="s">
        <v>12</v>
      </c>
      <c r="H6">
        <v>489000000</v>
      </c>
      <c r="I6" t="s">
        <v>83</v>
      </c>
      <c r="J6" t="s">
        <v>341</v>
      </c>
    </row>
    <row r="7" spans="1:10" hidden="1" x14ac:dyDescent="0.35">
      <c r="A7" t="s">
        <v>494</v>
      </c>
      <c r="B7" t="s">
        <v>15</v>
      </c>
      <c r="C7" s="1">
        <v>41639</v>
      </c>
      <c r="D7">
        <v>3371000000</v>
      </c>
      <c r="E7">
        <v>328000000</v>
      </c>
      <c r="F7">
        <v>1052000000</v>
      </c>
      <c r="G7" t="s">
        <v>12</v>
      </c>
      <c r="H7">
        <v>787000000</v>
      </c>
      <c r="I7" t="s">
        <v>83</v>
      </c>
      <c r="J7" t="s">
        <v>84</v>
      </c>
    </row>
    <row r="8" spans="1:10" hidden="1" x14ac:dyDescent="0.35">
      <c r="A8" t="s">
        <v>472</v>
      </c>
      <c r="B8" t="s">
        <v>15</v>
      </c>
      <c r="C8" s="1">
        <v>41639</v>
      </c>
      <c r="D8">
        <v>5518000000</v>
      </c>
      <c r="E8">
        <v>2707000000</v>
      </c>
      <c r="F8">
        <v>373000000</v>
      </c>
      <c r="G8" t="s">
        <v>12</v>
      </c>
      <c r="H8">
        <v>772000000</v>
      </c>
      <c r="I8" t="s">
        <v>83</v>
      </c>
      <c r="J8" t="s">
        <v>341</v>
      </c>
    </row>
    <row r="9" spans="1:10" hidden="1" x14ac:dyDescent="0.35">
      <c r="A9" t="s">
        <v>468</v>
      </c>
      <c r="B9" t="s">
        <v>15</v>
      </c>
      <c r="C9" s="1">
        <v>41639</v>
      </c>
      <c r="D9">
        <v>1832253000</v>
      </c>
      <c r="E9">
        <v>516119000</v>
      </c>
      <c r="F9">
        <v>391707000</v>
      </c>
      <c r="G9" t="s">
        <v>12</v>
      </c>
      <c r="H9">
        <v>492397000</v>
      </c>
      <c r="I9" t="s">
        <v>83</v>
      </c>
      <c r="J9" t="s">
        <v>84</v>
      </c>
    </row>
    <row r="10" spans="1:10" hidden="1" x14ac:dyDescent="0.35">
      <c r="A10" t="s">
        <v>452</v>
      </c>
      <c r="B10" t="s">
        <v>15</v>
      </c>
      <c r="C10" s="1">
        <v>41639</v>
      </c>
      <c r="D10">
        <v>171596000000</v>
      </c>
      <c r="E10">
        <v>152451000000</v>
      </c>
      <c r="F10">
        <v>15597000000</v>
      </c>
      <c r="G10" t="s">
        <v>12</v>
      </c>
      <c r="H10">
        <v>971000000</v>
      </c>
      <c r="I10" t="s">
        <v>83</v>
      </c>
      <c r="J10" t="s">
        <v>341</v>
      </c>
    </row>
    <row r="11" spans="1:10" hidden="1" x14ac:dyDescent="0.35">
      <c r="A11" t="s">
        <v>427</v>
      </c>
      <c r="B11" t="s">
        <v>15</v>
      </c>
      <c r="C11" s="1">
        <v>41639</v>
      </c>
      <c r="D11">
        <v>20170000000</v>
      </c>
      <c r="E11">
        <v>6497000000</v>
      </c>
      <c r="F11">
        <v>2108000000</v>
      </c>
      <c r="G11" t="s">
        <v>12</v>
      </c>
      <c r="H11">
        <v>4203000000</v>
      </c>
      <c r="I11" t="s">
        <v>83</v>
      </c>
      <c r="J11" t="s">
        <v>84</v>
      </c>
    </row>
    <row r="12" spans="1:10" hidden="1" x14ac:dyDescent="0.35">
      <c r="A12" t="s">
        <v>424</v>
      </c>
      <c r="B12" t="s">
        <v>15</v>
      </c>
      <c r="C12" s="1">
        <v>41639</v>
      </c>
      <c r="D12">
        <v>11871879000</v>
      </c>
      <c r="E12">
        <v>10222213000</v>
      </c>
      <c r="F12">
        <v>541586000</v>
      </c>
      <c r="G12" t="s">
        <v>12</v>
      </c>
      <c r="H12">
        <v>239343000</v>
      </c>
      <c r="I12" t="s">
        <v>83</v>
      </c>
      <c r="J12" t="s">
        <v>84</v>
      </c>
    </row>
    <row r="13" spans="1:10" hidden="1" x14ac:dyDescent="0.35">
      <c r="A13" t="s">
        <v>415</v>
      </c>
      <c r="B13" t="s">
        <v>15</v>
      </c>
      <c r="C13" s="1">
        <v>41639</v>
      </c>
      <c r="D13">
        <v>19221000000</v>
      </c>
      <c r="E13">
        <v>14117000000</v>
      </c>
      <c r="F13">
        <v>1905000000</v>
      </c>
      <c r="G13" t="s">
        <v>12</v>
      </c>
      <c r="H13" t="s">
        <v>12</v>
      </c>
      <c r="I13" t="s">
        <v>83</v>
      </c>
      <c r="J13" t="s">
        <v>114</v>
      </c>
    </row>
    <row r="14" spans="1:10" hidden="1" x14ac:dyDescent="0.35">
      <c r="A14" t="s">
        <v>412</v>
      </c>
      <c r="B14" t="s">
        <v>15</v>
      </c>
      <c r="C14" s="1">
        <v>41639</v>
      </c>
      <c r="D14">
        <v>1857000000</v>
      </c>
      <c r="E14">
        <v>411000000</v>
      </c>
      <c r="F14">
        <v>311000000</v>
      </c>
      <c r="G14" t="s">
        <v>12</v>
      </c>
      <c r="H14">
        <v>685000000</v>
      </c>
      <c r="I14" t="s">
        <v>83</v>
      </c>
      <c r="J14" t="s">
        <v>84</v>
      </c>
    </row>
    <row r="15" spans="1:10" hidden="1" x14ac:dyDescent="0.35">
      <c r="A15" t="s">
        <v>406</v>
      </c>
      <c r="B15" t="s">
        <v>15</v>
      </c>
      <c r="C15" s="1">
        <v>42004</v>
      </c>
      <c r="D15">
        <v>5115000000</v>
      </c>
      <c r="E15">
        <v>945000000</v>
      </c>
      <c r="F15">
        <v>495000000</v>
      </c>
      <c r="G15" t="s">
        <v>12</v>
      </c>
      <c r="H15">
        <v>1759000000</v>
      </c>
      <c r="I15" t="s">
        <v>83</v>
      </c>
      <c r="J15" t="s">
        <v>84</v>
      </c>
    </row>
    <row r="16" spans="1:10" hidden="1" x14ac:dyDescent="0.35">
      <c r="A16" t="s">
        <v>404</v>
      </c>
      <c r="B16" t="s">
        <v>15</v>
      </c>
      <c r="C16" s="1">
        <v>41639</v>
      </c>
      <c r="D16">
        <v>5312686000</v>
      </c>
      <c r="E16">
        <v>1252812000</v>
      </c>
      <c r="F16">
        <v>466498000</v>
      </c>
      <c r="G16" t="s">
        <v>12</v>
      </c>
      <c r="H16">
        <v>1602390000</v>
      </c>
      <c r="I16" t="s">
        <v>83</v>
      </c>
      <c r="J16" t="s">
        <v>144</v>
      </c>
    </row>
    <row r="17" spans="1:10" hidden="1" x14ac:dyDescent="0.35">
      <c r="A17" t="s">
        <v>398</v>
      </c>
      <c r="B17" t="s">
        <v>15</v>
      </c>
      <c r="C17" s="1">
        <v>41639</v>
      </c>
      <c r="D17">
        <v>11325000000</v>
      </c>
      <c r="E17">
        <v>2156000000</v>
      </c>
      <c r="F17">
        <v>3469000000</v>
      </c>
      <c r="G17" t="s">
        <v>12</v>
      </c>
      <c r="H17">
        <v>2500000000</v>
      </c>
      <c r="I17" t="s">
        <v>83</v>
      </c>
      <c r="J17" t="s">
        <v>84</v>
      </c>
    </row>
    <row r="18" spans="1:10" hidden="1" x14ac:dyDescent="0.35">
      <c r="A18" t="s">
        <v>396</v>
      </c>
      <c r="B18" t="s">
        <v>15</v>
      </c>
      <c r="C18" s="1">
        <v>41639</v>
      </c>
      <c r="D18">
        <v>100160000000</v>
      </c>
      <c r="E18">
        <v>87758000000</v>
      </c>
      <c r="F18">
        <v>7851000000</v>
      </c>
      <c r="G18" t="s">
        <v>12</v>
      </c>
      <c r="H18">
        <v>1220000000</v>
      </c>
      <c r="I18" t="s">
        <v>83</v>
      </c>
      <c r="J18" t="s">
        <v>341</v>
      </c>
    </row>
    <row r="19" spans="1:10" hidden="1" x14ac:dyDescent="0.35">
      <c r="A19" t="s">
        <v>340</v>
      </c>
      <c r="B19" t="s">
        <v>15</v>
      </c>
      <c r="C19" s="1">
        <v>42004</v>
      </c>
      <c r="D19">
        <v>16226000000</v>
      </c>
      <c r="E19">
        <v>8435000000</v>
      </c>
      <c r="F19">
        <v>1029000000</v>
      </c>
      <c r="G19" t="s">
        <v>12</v>
      </c>
      <c r="H19">
        <v>2040000000</v>
      </c>
      <c r="I19" t="s">
        <v>83</v>
      </c>
      <c r="J19" t="s">
        <v>341</v>
      </c>
    </row>
    <row r="20" spans="1:10" hidden="1" x14ac:dyDescent="0.35">
      <c r="A20" t="s">
        <v>301</v>
      </c>
      <c r="B20" t="s">
        <v>15</v>
      </c>
      <c r="C20" s="1">
        <v>41912</v>
      </c>
      <c r="D20">
        <v>3715968000</v>
      </c>
      <c r="E20">
        <v>2006715000</v>
      </c>
      <c r="F20">
        <v>116190000</v>
      </c>
      <c r="G20">
        <v>15905000</v>
      </c>
      <c r="H20">
        <v>523984000</v>
      </c>
      <c r="I20" t="s">
        <v>83</v>
      </c>
      <c r="J20" t="s">
        <v>302</v>
      </c>
    </row>
    <row r="21" spans="1:10" hidden="1" x14ac:dyDescent="0.35">
      <c r="A21" t="s">
        <v>295</v>
      </c>
      <c r="B21" t="s">
        <v>15</v>
      </c>
      <c r="C21" s="1">
        <v>41639</v>
      </c>
      <c r="D21">
        <v>11905000000</v>
      </c>
      <c r="E21">
        <v>3969000000</v>
      </c>
      <c r="F21">
        <v>1045000000</v>
      </c>
      <c r="G21" t="s">
        <v>12</v>
      </c>
      <c r="H21">
        <v>2687000000</v>
      </c>
      <c r="I21" t="s">
        <v>83</v>
      </c>
      <c r="J21" t="s">
        <v>144</v>
      </c>
    </row>
    <row r="22" spans="1:10" hidden="1" x14ac:dyDescent="0.35">
      <c r="A22" t="s">
        <v>283</v>
      </c>
      <c r="B22" t="s">
        <v>15</v>
      </c>
      <c r="C22" s="1">
        <v>42004</v>
      </c>
      <c r="D22">
        <v>32870000000</v>
      </c>
      <c r="E22">
        <v>27334000000</v>
      </c>
      <c r="F22">
        <v>293000000</v>
      </c>
      <c r="G22" t="s">
        <v>12</v>
      </c>
      <c r="H22" t="s">
        <v>12</v>
      </c>
      <c r="I22" t="s">
        <v>83</v>
      </c>
      <c r="J22" t="s">
        <v>114</v>
      </c>
    </row>
    <row r="23" spans="1:10" hidden="1" x14ac:dyDescent="0.35">
      <c r="A23" t="s">
        <v>231</v>
      </c>
      <c r="B23" t="s">
        <v>15</v>
      </c>
      <c r="C23" s="1">
        <v>42004</v>
      </c>
      <c r="D23">
        <v>2388768000</v>
      </c>
      <c r="E23">
        <v>443974000</v>
      </c>
      <c r="F23">
        <v>238134000</v>
      </c>
      <c r="G23" t="s">
        <v>12</v>
      </c>
      <c r="H23">
        <v>679298000</v>
      </c>
      <c r="I23" t="s">
        <v>83</v>
      </c>
      <c r="J23" t="s">
        <v>84</v>
      </c>
    </row>
    <row r="24" spans="1:10" hidden="1" x14ac:dyDescent="0.35">
      <c r="A24" t="s">
        <v>228</v>
      </c>
      <c r="B24" t="s">
        <v>15</v>
      </c>
      <c r="C24" s="1">
        <v>41639</v>
      </c>
      <c r="D24">
        <v>14487118000</v>
      </c>
      <c r="E24">
        <v>2066893000</v>
      </c>
      <c r="F24">
        <v>4621096000</v>
      </c>
      <c r="G24" t="s">
        <v>12</v>
      </c>
      <c r="H24">
        <v>3600976000</v>
      </c>
      <c r="I24" t="s">
        <v>83</v>
      </c>
      <c r="J24" t="s">
        <v>84</v>
      </c>
    </row>
    <row r="25" spans="1:10" hidden="1" x14ac:dyDescent="0.35">
      <c r="A25" t="s">
        <v>218</v>
      </c>
      <c r="B25" t="s">
        <v>15</v>
      </c>
      <c r="C25" s="1">
        <v>42004</v>
      </c>
      <c r="D25">
        <v>20638000000</v>
      </c>
      <c r="E25">
        <v>2332000000</v>
      </c>
      <c r="F25">
        <v>8290000000</v>
      </c>
      <c r="G25" t="s">
        <v>12</v>
      </c>
      <c r="H25">
        <v>3319000000</v>
      </c>
      <c r="I25" t="s">
        <v>83</v>
      </c>
      <c r="J25" t="s">
        <v>84</v>
      </c>
    </row>
    <row r="26" spans="1:10" hidden="1" x14ac:dyDescent="0.35">
      <c r="A26" t="s">
        <v>189</v>
      </c>
      <c r="B26" t="s">
        <v>15</v>
      </c>
      <c r="C26" s="1">
        <v>41639</v>
      </c>
      <c r="D26">
        <v>2319919000</v>
      </c>
      <c r="E26">
        <v>455436000</v>
      </c>
      <c r="F26">
        <v>169815000</v>
      </c>
      <c r="G26" t="s">
        <v>12</v>
      </c>
      <c r="H26">
        <v>778655000</v>
      </c>
      <c r="I26" t="s">
        <v>83</v>
      </c>
      <c r="J26" t="s">
        <v>84</v>
      </c>
    </row>
    <row r="27" spans="1:10" hidden="1" x14ac:dyDescent="0.35">
      <c r="A27" t="s">
        <v>188</v>
      </c>
      <c r="B27" t="s">
        <v>15</v>
      </c>
      <c r="C27" s="1">
        <v>41639</v>
      </c>
      <c r="D27">
        <v>220156000000</v>
      </c>
      <c r="E27">
        <v>159323000000</v>
      </c>
      <c r="F27">
        <v>17573000000</v>
      </c>
      <c r="G27" t="s">
        <v>12</v>
      </c>
      <c r="H27">
        <v>14186000000</v>
      </c>
      <c r="I27" t="s">
        <v>83</v>
      </c>
      <c r="J27" t="s">
        <v>144</v>
      </c>
    </row>
    <row r="28" spans="1:10" hidden="1" x14ac:dyDescent="0.35">
      <c r="A28" t="s">
        <v>162</v>
      </c>
      <c r="B28" t="s">
        <v>15</v>
      </c>
      <c r="C28" s="1">
        <v>41639</v>
      </c>
      <c r="D28">
        <v>1746278000</v>
      </c>
      <c r="E28">
        <v>400281000</v>
      </c>
      <c r="F28">
        <v>147651000</v>
      </c>
      <c r="G28" t="s">
        <v>12</v>
      </c>
      <c r="H28">
        <v>651052000</v>
      </c>
      <c r="I28" t="s">
        <v>83</v>
      </c>
      <c r="J28" t="s">
        <v>84</v>
      </c>
    </row>
    <row r="29" spans="1:10" hidden="1" x14ac:dyDescent="0.35">
      <c r="A29" t="s">
        <v>143</v>
      </c>
      <c r="B29" t="s">
        <v>15</v>
      </c>
      <c r="C29" s="1">
        <v>41639</v>
      </c>
      <c r="D29">
        <v>19080000000</v>
      </c>
      <c r="E29">
        <v>12930000000</v>
      </c>
      <c r="F29">
        <v>686000000</v>
      </c>
      <c r="G29" t="s">
        <v>12</v>
      </c>
      <c r="H29">
        <v>2903000000</v>
      </c>
      <c r="I29" t="s">
        <v>83</v>
      </c>
      <c r="J29" t="s">
        <v>144</v>
      </c>
    </row>
    <row r="30" spans="1:10" hidden="1" x14ac:dyDescent="0.35">
      <c r="A30" t="s">
        <v>113</v>
      </c>
      <c r="B30" t="s">
        <v>15</v>
      </c>
      <c r="C30" s="1">
        <v>42004</v>
      </c>
      <c r="D30">
        <v>24551000000</v>
      </c>
      <c r="E30">
        <v>19746000000</v>
      </c>
      <c r="F30">
        <v>1333000000</v>
      </c>
      <c r="G30">
        <v>613000000</v>
      </c>
      <c r="H30" t="s">
        <v>12</v>
      </c>
      <c r="I30" t="s">
        <v>83</v>
      </c>
      <c r="J30" t="s">
        <v>114</v>
      </c>
    </row>
    <row r="31" spans="1:10" hidden="1" x14ac:dyDescent="0.35">
      <c r="A31" t="s">
        <v>85</v>
      </c>
      <c r="B31" t="s">
        <v>15</v>
      </c>
      <c r="C31" s="1">
        <v>42004</v>
      </c>
      <c r="D31">
        <v>18470000000</v>
      </c>
      <c r="E31">
        <v>3317000000</v>
      </c>
      <c r="F31">
        <v>2725000000</v>
      </c>
      <c r="G31" t="s">
        <v>12</v>
      </c>
      <c r="H31">
        <v>4550000000</v>
      </c>
      <c r="I31" t="s">
        <v>83</v>
      </c>
      <c r="J31" t="s">
        <v>84</v>
      </c>
    </row>
    <row r="32" spans="1:10" hidden="1" x14ac:dyDescent="0.35">
      <c r="A32" t="s">
        <v>82</v>
      </c>
      <c r="B32" t="s">
        <v>15</v>
      </c>
      <c r="C32" s="1">
        <v>41639</v>
      </c>
      <c r="D32">
        <v>14771000000</v>
      </c>
      <c r="E32">
        <v>2938000000</v>
      </c>
      <c r="F32">
        <v>1286000000</v>
      </c>
      <c r="G32" t="s">
        <v>12</v>
      </c>
      <c r="H32">
        <v>5866000000</v>
      </c>
      <c r="I32" t="s">
        <v>83</v>
      </c>
      <c r="J32" t="s">
        <v>84</v>
      </c>
    </row>
    <row r="33" spans="1:10" x14ac:dyDescent="0.35">
      <c r="A33" t="s">
        <v>564</v>
      </c>
      <c r="B33" t="s">
        <v>15</v>
      </c>
      <c r="C33" s="1">
        <v>41639</v>
      </c>
      <c r="D33">
        <v>10914922000</v>
      </c>
      <c r="E33">
        <v>7408278000</v>
      </c>
      <c r="F33">
        <v>681226000</v>
      </c>
      <c r="G33" t="s">
        <v>12</v>
      </c>
      <c r="H33">
        <v>977863000</v>
      </c>
      <c r="I33" t="s">
        <v>42</v>
      </c>
      <c r="J33" t="s">
        <v>43</v>
      </c>
    </row>
    <row r="34" spans="1:10" x14ac:dyDescent="0.35">
      <c r="A34" t="s">
        <v>549</v>
      </c>
      <c r="B34" t="s">
        <v>15</v>
      </c>
      <c r="C34" s="1">
        <v>41639</v>
      </c>
      <c r="D34">
        <v>4519000000</v>
      </c>
      <c r="E34">
        <v>2982100000</v>
      </c>
      <c r="F34">
        <v>116700000</v>
      </c>
      <c r="G34" t="s">
        <v>12</v>
      </c>
      <c r="H34">
        <v>340100000</v>
      </c>
      <c r="I34" t="s">
        <v>42</v>
      </c>
      <c r="J34" t="s">
        <v>45</v>
      </c>
    </row>
    <row r="35" spans="1:10" x14ac:dyDescent="0.35">
      <c r="A35" t="s">
        <v>486</v>
      </c>
      <c r="B35" t="s">
        <v>15</v>
      </c>
      <c r="C35" s="1">
        <v>41639</v>
      </c>
      <c r="D35">
        <v>10557000000</v>
      </c>
      <c r="E35">
        <v>7186000000</v>
      </c>
      <c r="F35">
        <v>574000000</v>
      </c>
      <c r="G35" t="s">
        <v>12</v>
      </c>
      <c r="H35">
        <v>1113000000</v>
      </c>
      <c r="I35" t="s">
        <v>42</v>
      </c>
      <c r="J35" t="s">
        <v>43</v>
      </c>
    </row>
    <row r="36" spans="1:10" x14ac:dyDescent="0.35">
      <c r="A36" t="s">
        <v>482</v>
      </c>
      <c r="B36" t="s">
        <v>15</v>
      </c>
      <c r="C36" s="1">
        <v>41639</v>
      </c>
      <c r="D36">
        <v>17087000000</v>
      </c>
      <c r="E36">
        <v>9817000000</v>
      </c>
      <c r="F36">
        <v>934000000</v>
      </c>
      <c r="G36" t="s">
        <v>12</v>
      </c>
      <c r="H36">
        <v>1901000000</v>
      </c>
      <c r="I36" t="s">
        <v>42</v>
      </c>
      <c r="J36" t="s">
        <v>45</v>
      </c>
    </row>
    <row r="37" spans="1:10" x14ac:dyDescent="0.35">
      <c r="A37" t="s">
        <v>471</v>
      </c>
      <c r="B37" t="s">
        <v>15</v>
      </c>
      <c r="C37" s="1">
        <v>41639</v>
      </c>
      <c r="D37">
        <v>4495000000</v>
      </c>
      <c r="E37">
        <v>2987000000</v>
      </c>
      <c r="F37">
        <v>220000000</v>
      </c>
      <c r="G37" t="s">
        <v>12</v>
      </c>
      <c r="H37">
        <v>378000000</v>
      </c>
      <c r="I37" t="s">
        <v>42</v>
      </c>
      <c r="J37" t="s">
        <v>43</v>
      </c>
    </row>
    <row r="38" spans="1:10" x14ac:dyDescent="0.35">
      <c r="A38" t="s">
        <v>450</v>
      </c>
      <c r="B38" t="s">
        <v>15</v>
      </c>
      <c r="C38" s="1">
        <v>41639</v>
      </c>
      <c r="D38">
        <v>7263000000</v>
      </c>
      <c r="E38">
        <v>1751000000</v>
      </c>
      <c r="F38">
        <v>2108000000</v>
      </c>
      <c r="G38" t="s">
        <v>12</v>
      </c>
      <c r="H38">
        <v>843000000</v>
      </c>
      <c r="I38" t="s">
        <v>42</v>
      </c>
      <c r="J38" t="s">
        <v>45</v>
      </c>
    </row>
    <row r="39" spans="1:10" x14ac:dyDescent="0.35">
      <c r="A39" t="s">
        <v>448</v>
      </c>
      <c r="B39" t="s">
        <v>15</v>
      </c>
      <c r="C39" s="1">
        <v>41639</v>
      </c>
      <c r="D39">
        <v>3454628000</v>
      </c>
      <c r="E39">
        <v>2020436000</v>
      </c>
      <c r="F39">
        <v>172161000</v>
      </c>
      <c r="G39" t="s">
        <v>12</v>
      </c>
      <c r="H39">
        <v>415708000</v>
      </c>
      <c r="I39" t="s">
        <v>42</v>
      </c>
      <c r="J39" t="s">
        <v>43</v>
      </c>
    </row>
    <row r="40" spans="1:10" x14ac:dyDescent="0.35">
      <c r="A40" t="s">
        <v>436</v>
      </c>
      <c r="B40" t="s">
        <v>15</v>
      </c>
      <c r="C40" s="1">
        <v>41639</v>
      </c>
      <c r="D40">
        <v>9968000000</v>
      </c>
      <c r="E40">
        <v>6423000000</v>
      </c>
      <c r="F40">
        <v>68000000</v>
      </c>
      <c r="G40" t="s">
        <v>12</v>
      </c>
      <c r="H40">
        <v>1178000000</v>
      </c>
      <c r="I40" t="s">
        <v>42</v>
      </c>
      <c r="J40" t="s">
        <v>45</v>
      </c>
    </row>
    <row r="41" spans="1:10" x14ac:dyDescent="0.35">
      <c r="A41" t="s">
        <v>433</v>
      </c>
      <c r="B41" t="s">
        <v>15</v>
      </c>
      <c r="C41" s="1">
        <v>42004</v>
      </c>
      <c r="D41">
        <v>17090000000</v>
      </c>
      <c r="E41">
        <v>12207000000</v>
      </c>
      <c r="F41" t="s">
        <v>12</v>
      </c>
      <c r="G41" t="s">
        <v>12</v>
      </c>
      <c r="H41">
        <v>2433000000</v>
      </c>
      <c r="I41" t="s">
        <v>42</v>
      </c>
      <c r="J41" t="s">
        <v>43</v>
      </c>
    </row>
    <row r="42" spans="1:10" x14ac:dyDescent="0.35">
      <c r="A42" t="s">
        <v>408</v>
      </c>
      <c r="B42" t="s">
        <v>15</v>
      </c>
      <c r="C42" s="1">
        <v>41639</v>
      </c>
      <c r="D42">
        <v>15136000000</v>
      </c>
      <c r="E42">
        <v>8152000000</v>
      </c>
      <c r="F42">
        <v>1280000000</v>
      </c>
      <c r="G42" t="s">
        <v>12</v>
      </c>
      <c r="H42">
        <v>2163000000</v>
      </c>
      <c r="I42" t="s">
        <v>42</v>
      </c>
      <c r="J42" t="s">
        <v>43</v>
      </c>
    </row>
    <row r="43" spans="1:10" x14ac:dyDescent="0.35">
      <c r="A43" t="s">
        <v>359</v>
      </c>
      <c r="B43" t="s">
        <v>15</v>
      </c>
      <c r="C43" s="1">
        <v>41639</v>
      </c>
      <c r="D43">
        <v>3276800000</v>
      </c>
      <c r="E43">
        <v>2272400000</v>
      </c>
      <c r="F43">
        <v>99600000</v>
      </c>
      <c r="G43" t="s">
        <v>12</v>
      </c>
      <c r="H43">
        <v>370900000</v>
      </c>
      <c r="I43" t="s">
        <v>42</v>
      </c>
      <c r="J43" t="s">
        <v>45</v>
      </c>
    </row>
    <row r="44" spans="1:10" x14ac:dyDescent="0.35">
      <c r="A44" t="s">
        <v>252</v>
      </c>
      <c r="B44" t="s">
        <v>15</v>
      </c>
      <c r="C44" s="1">
        <v>41639</v>
      </c>
      <c r="D44">
        <v>14892000000</v>
      </c>
      <c r="E44">
        <v>6459000000</v>
      </c>
      <c r="F44">
        <v>4315000000</v>
      </c>
      <c r="G44" t="s">
        <v>12</v>
      </c>
      <c r="H44">
        <v>1741000000</v>
      </c>
      <c r="I44" t="s">
        <v>42</v>
      </c>
      <c r="J44" t="s">
        <v>45</v>
      </c>
    </row>
    <row r="45" spans="1:10" x14ac:dyDescent="0.35">
      <c r="A45" t="s">
        <v>240</v>
      </c>
      <c r="B45" t="s">
        <v>15</v>
      </c>
      <c r="C45" s="1">
        <v>42004</v>
      </c>
      <c r="D45">
        <v>27429000000</v>
      </c>
      <c r="E45">
        <v>21571000000</v>
      </c>
      <c r="F45">
        <v>1154000000</v>
      </c>
      <c r="G45" t="s">
        <v>12</v>
      </c>
      <c r="H45">
        <v>2314000000</v>
      </c>
      <c r="I45" t="s">
        <v>42</v>
      </c>
      <c r="J45" t="s">
        <v>43</v>
      </c>
    </row>
    <row r="46" spans="1:10" x14ac:dyDescent="0.35">
      <c r="A46" t="s">
        <v>238</v>
      </c>
      <c r="B46" t="s">
        <v>15</v>
      </c>
      <c r="C46" s="1">
        <v>41639</v>
      </c>
      <c r="D46">
        <v>11390947000</v>
      </c>
      <c r="E46">
        <v>7588885000</v>
      </c>
      <c r="F46">
        <v>888051000</v>
      </c>
      <c r="G46" t="s">
        <v>12</v>
      </c>
      <c r="H46">
        <v>1261044000</v>
      </c>
      <c r="I46" t="s">
        <v>42</v>
      </c>
      <c r="J46" t="s">
        <v>45</v>
      </c>
    </row>
    <row r="47" spans="1:10" x14ac:dyDescent="0.35">
      <c r="A47" t="s">
        <v>232</v>
      </c>
      <c r="B47" t="s">
        <v>15</v>
      </c>
      <c r="C47" s="1">
        <v>41639</v>
      </c>
      <c r="D47">
        <v>7301204000</v>
      </c>
      <c r="E47">
        <v>3997940000</v>
      </c>
      <c r="F47">
        <v>914149000</v>
      </c>
      <c r="G47" t="s">
        <v>12</v>
      </c>
      <c r="H47">
        <v>859680000</v>
      </c>
      <c r="I47" t="s">
        <v>42</v>
      </c>
      <c r="J47" t="s">
        <v>43</v>
      </c>
    </row>
    <row r="48" spans="1:10" x14ac:dyDescent="0.35">
      <c r="A48" t="s">
        <v>224</v>
      </c>
      <c r="B48" t="s">
        <v>15</v>
      </c>
      <c r="C48" s="1">
        <v>41639</v>
      </c>
      <c r="D48">
        <v>12581000000</v>
      </c>
      <c r="E48">
        <v>8364000000</v>
      </c>
      <c r="F48">
        <v>309000000</v>
      </c>
      <c r="G48" t="s">
        <v>12</v>
      </c>
      <c r="H48">
        <v>1622000000</v>
      </c>
      <c r="I48" t="s">
        <v>42</v>
      </c>
      <c r="J48" t="s">
        <v>45</v>
      </c>
    </row>
    <row r="49" spans="1:10" x14ac:dyDescent="0.35">
      <c r="A49" t="s">
        <v>222</v>
      </c>
      <c r="B49" t="s">
        <v>15</v>
      </c>
      <c r="C49" s="1">
        <v>42004</v>
      </c>
      <c r="D49">
        <v>12919000000</v>
      </c>
      <c r="E49">
        <v>7807000000</v>
      </c>
      <c r="F49">
        <v>1877000000</v>
      </c>
      <c r="G49" t="s">
        <v>12</v>
      </c>
      <c r="H49">
        <v>1071000000</v>
      </c>
      <c r="I49" t="s">
        <v>42</v>
      </c>
      <c r="J49" t="s">
        <v>45</v>
      </c>
    </row>
    <row r="50" spans="1:10" x14ac:dyDescent="0.35">
      <c r="A50" t="s">
        <v>216</v>
      </c>
      <c r="B50" t="s">
        <v>15</v>
      </c>
      <c r="C50" s="1">
        <v>41639</v>
      </c>
      <c r="D50">
        <v>22756000000</v>
      </c>
      <c r="E50">
        <v>13545000000</v>
      </c>
      <c r="F50">
        <v>1274000000</v>
      </c>
      <c r="G50" t="s">
        <v>12</v>
      </c>
      <c r="H50">
        <v>2668000000</v>
      </c>
      <c r="I50" t="s">
        <v>42</v>
      </c>
      <c r="J50" t="s">
        <v>45</v>
      </c>
    </row>
    <row r="51" spans="1:10" x14ac:dyDescent="0.35">
      <c r="A51" t="s">
        <v>190</v>
      </c>
      <c r="B51" t="s">
        <v>15</v>
      </c>
      <c r="C51" s="1">
        <v>41639</v>
      </c>
      <c r="D51">
        <v>13120000000</v>
      </c>
      <c r="E51">
        <v>8033000000</v>
      </c>
      <c r="F51">
        <v>563000000</v>
      </c>
      <c r="G51" t="s">
        <v>12</v>
      </c>
      <c r="H51">
        <v>1208000000</v>
      </c>
      <c r="I51" t="s">
        <v>42</v>
      </c>
      <c r="J51" t="s">
        <v>45</v>
      </c>
    </row>
    <row r="52" spans="1:10" x14ac:dyDescent="0.35">
      <c r="A52" t="s">
        <v>41</v>
      </c>
      <c r="B52" t="s">
        <v>15</v>
      </c>
      <c r="C52" s="1">
        <v>41639</v>
      </c>
      <c r="D52">
        <v>5838000000</v>
      </c>
      <c r="E52">
        <v>3490000000</v>
      </c>
      <c r="F52">
        <v>458000000</v>
      </c>
      <c r="G52" t="s">
        <v>12</v>
      </c>
      <c r="H52">
        <v>706000000</v>
      </c>
      <c r="I52" t="s">
        <v>42</v>
      </c>
      <c r="J52" t="s">
        <v>43</v>
      </c>
    </row>
    <row r="53" spans="1:10" x14ac:dyDescent="0.35">
      <c r="A53" t="s">
        <v>160</v>
      </c>
      <c r="B53" t="s">
        <v>15</v>
      </c>
      <c r="C53" s="1">
        <v>41639</v>
      </c>
      <c r="D53">
        <v>8106000000</v>
      </c>
      <c r="E53">
        <v>5755000000</v>
      </c>
      <c r="F53">
        <v>387000000</v>
      </c>
      <c r="G53" t="s">
        <v>12</v>
      </c>
      <c r="H53">
        <v>954000000</v>
      </c>
      <c r="I53" t="s">
        <v>42</v>
      </c>
      <c r="J53" t="s">
        <v>43</v>
      </c>
    </row>
    <row r="54" spans="1:10" x14ac:dyDescent="0.35">
      <c r="A54" t="s">
        <v>158</v>
      </c>
      <c r="B54" t="s">
        <v>15</v>
      </c>
      <c r="C54" s="1">
        <v>42004</v>
      </c>
      <c r="D54">
        <v>7179000000</v>
      </c>
      <c r="E54">
        <v>5090000000</v>
      </c>
      <c r="F54">
        <v>252000000</v>
      </c>
      <c r="G54" t="s">
        <v>12</v>
      </c>
      <c r="H54">
        <v>685000000</v>
      </c>
      <c r="I54" t="s">
        <v>42</v>
      </c>
      <c r="J54" t="s">
        <v>43</v>
      </c>
    </row>
    <row r="55" spans="1:10" x14ac:dyDescent="0.35">
      <c r="A55" t="s">
        <v>44</v>
      </c>
      <c r="B55" t="s">
        <v>15</v>
      </c>
      <c r="C55" s="1">
        <v>41639</v>
      </c>
      <c r="D55">
        <v>14813500000</v>
      </c>
      <c r="E55">
        <v>6722300000</v>
      </c>
      <c r="F55">
        <v>3329800000</v>
      </c>
      <c r="G55" t="s">
        <v>12</v>
      </c>
      <c r="H55">
        <v>1712500000</v>
      </c>
      <c r="I55" t="s">
        <v>42</v>
      </c>
      <c r="J55" t="s">
        <v>45</v>
      </c>
    </row>
    <row r="56" spans="1:10" x14ac:dyDescent="0.35">
      <c r="A56" t="s">
        <v>97</v>
      </c>
      <c r="B56" t="s">
        <v>15</v>
      </c>
      <c r="C56" s="1">
        <v>41639</v>
      </c>
      <c r="D56">
        <v>2879000000</v>
      </c>
      <c r="E56">
        <v>1289000000</v>
      </c>
      <c r="F56">
        <v>234000000</v>
      </c>
      <c r="G56" t="s">
        <v>12</v>
      </c>
      <c r="H56">
        <v>407000000</v>
      </c>
      <c r="I56" t="s">
        <v>42</v>
      </c>
      <c r="J56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01DC-B116-4C46-B503-019E33808588}">
  <dimension ref="A3:A434"/>
  <sheetViews>
    <sheetView workbookViewId="0">
      <selection activeCell="A4" sqref="A4:A433"/>
    </sheetView>
  </sheetViews>
  <sheetFormatPr defaultRowHeight="14.5" x14ac:dyDescent="0.35"/>
  <cols>
    <col min="1" max="1" width="12.453125" bestFit="1" customWidth="1"/>
    <col min="2" max="2" width="10.7265625" bestFit="1" customWidth="1"/>
    <col min="3" max="6" width="18.1796875" bestFit="1" customWidth="1"/>
  </cols>
  <sheetData>
    <row r="3" spans="1:1" x14ac:dyDescent="0.35">
      <c r="A3" s="3" t="s">
        <v>576</v>
      </c>
    </row>
    <row r="4" spans="1:1" x14ac:dyDescent="0.35">
      <c r="A4" s="4" t="s">
        <v>394</v>
      </c>
    </row>
    <row r="5" spans="1:1" x14ac:dyDescent="0.35">
      <c r="A5" s="4" t="s">
        <v>372</v>
      </c>
    </row>
    <row r="6" spans="1:1" x14ac:dyDescent="0.35">
      <c r="A6" s="4" t="s">
        <v>415</v>
      </c>
    </row>
    <row r="7" spans="1:1" x14ac:dyDescent="0.35">
      <c r="A7" s="4" t="s">
        <v>10</v>
      </c>
    </row>
    <row r="8" spans="1:1" x14ac:dyDescent="0.35">
      <c r="A8" s="4" t="s">
        <v>18</v>
      </c>
    </row>
    <row r="9" spans="1:1" x14ac:dyDescent="0.35">
      <c r="A9" s="4" t="s">
        <v>21</v>
      </c>
    </row>
    <row r="10" spans="1:1" x14ac:dyDescent="0.35">
      <c r="A10" s="4" t="s">
        <v>24</v>
      </c>
    </row>
    <row r="11" spans="1:1" x14ac:dyDescent="0.35">
      <c r="A11" s="4" t="s">
        <v>27</v>
      </c>
    </row>
    <row r="12" spans="1:1" x14ac:dyDescent="0.35">
      <c r="A12" s="4" t="s">
        <v>29</v>
      </c>
    </row>
    <row r="13" spans="1:1" x14ac:dyDescent="0.35">
      <c r="A13" s="4" t="s">
        <v>31</v>
      </c>
    </row>
    <row r="14" spans="1:1" x14ac:dyDescent="0.35">
      <c r="A14" s="4" t="s">
        <v>33</v>
      </c>
    </row>
    <row r="15" spans="1:1" x14ac:dyDescent="0.35">
      <c r="A15" s="4" t="s">
        <v>35</v>
      </c>
    </row>
    <row r="16" spans="1:1" x14ac:dyDescent="0.35">
      <c r="A16" s="4" t="s">
        <v>38</v>
      </c>
    </row>
    <row r="17" spans="1:1" x14ac:dyDescent="0.35">
      <c r="A17" s="4" t="s">
        <v>40</v>
      </c>
    </row>
    <row r="18" spans="1:1" x14ac:dyDescent="0.35">
      <c r="A18" s="4" t="s">
        <v>41</v>
      </c>
    </row>
    <row r="19" spans="1:1" x14ac:dyDescent="0.35">
      <c r="A19" s="4" t="s">
        <v>44</v>
      </c>
    </row>
    <row r="20" spans="1:1" x14ac:dyDescent="0.35">
      <c r="A20" s="4" t="s">
        <v>46</v>
      </c>
    </row>
    <row r="21" spans="1:1" x14ac:dyDescent="0.35">
      <c r="A21" s="4" t="s">
        <v>49</v>
      </c>
    </row>
    <row r="22" spans="1:1" x14ac:dyDescent="0.35">
      <c r="A22" s="4" t="s">
        <v>51</v>
      </c>
    </row>
    <row r="23" spans="1:1" x14ac:dyDescent="0.35">
      <c r="A23" s="4" t="s">
        <v>54</v>
      </c>
    </row>
    <row r="24" spans="1:1" x14ac:dyDescent="0.35">
      <c r="A24" s="4" t="s">
        <v>56</v>
      </c>
    </row>
    <row r="25" spans="1:1" x14ac:dyDescent="0.35">
      <c r="A25" s="4" t="s">
        <v>58</v>
      </c>
    </row>
    <row r="26" spans="1:1" x14ac:dyDescent="0.35">
      <c r="A26" s="4" t="s">
        <v>61</v>
      </c>
    </row>
    <row r="27" spans="1:1" x14ac:dyDescent="0.35">
      <c r="A27" s="4" t="s">
        <v>62</v>
      </c>
    </row>
    <row r="28" spans="1:1" x14ac:dyDescent="0.35">
      <c r="A28" s="4" t="s">
        <v>63</v>
      </c>
    </row>
    <row r="29" spans="1:1" x14ac:dyDescent="0.35">
      <c r="A29" s="4" t="s">
        <v>65</v>
      </c>
    </row>
    <row r="30" spans="1:1" x14ac:dyDescent="0.35">
      <c r="A30" s="4" t="s">
        <v>67</v>
      </c>
    </row>
    <row r="31" spans="1:1" x14ac:dyDescent="0.35">
      <c r="A31" s="4" t="s">
        <v>69</v>
      </c>
    </row>
    <row r="32" spans="1:1" x14ac:dyDescent="0.35">
      <c r="A32" s="4" t="s">
        <v>71</v>
      </c>
    </row>
    <row r="33" spans="1:1" x14ac:dyDescent="0.35">
      <c r="A33" s="4" t="s">
        <v>72</v>
      </c>
    </row>
    <row r="34" spans="1:1" x14ac:dyDescent="0.35">
      <c r="A34" s="4" t="s">
        <v>74</v>
      </c>
    </row>
    <row r="35" spans="1:1" x14ac:dyDescent="0.35">
      <c r="A35" s="4" t="s">
        <v>76</v>
      </c>
    </row>
    <row r="36" spans="1:1" x14ac:dyDescent="0.35">
      <c r="A36" s="4" t="s">
        <v>78</v>
      </c>
    </row>
    <row r="37" spans="1:1" x14ac:dyDescent="0.35">
      <c r="A37" s="4" t="s">
        <v>80</v>
      </c>
    </row>
    <row r="38" spans="1:1" x14ac:dyDescent="0.35">
      <c r="A38" s="4" t="s">
        <v>82</v>
      </c>
    </row>
    <row r="39" spans="1:1" x14ac:dyDescent="0.35">
      <c r="A39" s="4" t="s">
        <v>85</v>
      </c>
    </row>
    <row r="40" spans="1:1" x14ac:dyDescent="0.35">
      <c r="A40" s="4" t="s">
        <v>86</v>
      </c>
    </row>
    <row r="41" spans="1:1" x14ac:dyDescent="0.35">
      <c r="A41" s="4" t="s">
        <v>88</v>
      </c>
    </row>
    <row r="42" spans="1:1" x14ac:dyDescent="0.35">
      <c r="A42" s="4" t="s">
        <v>90</v>
      </c>
    </row>
    <row r="43" spans="1:1" x14ac:dyDescent="0.35">
      <c r="A43" s="4" t="s">
        <v>92</v>
      </c>
    </row>
    <row r="44" spans="1:1" x14ac:dyDescent="0.35">
      <c r="A44" s="4" t="s">
        <v>94</v>
      </c>
    </row>
    <row r="45" spans="1:1" x14ac:dyDescent="0.35">
      <c r="A45" s="4" t="s">
        <v>95</v>
      </c>
    </row>
    <row r="46" spans="1:1" x14ac:dyDescent="0.35">
      <c r="A46" s="4" t="s">
        <v>97</v>
      </c>
    </row>
    <row r="47" spans="1:1" x14ac:dyDescent="0.35">
      <c r="A47" s="4" t="s">
        <v>99</v>
      </c>
    </row>
    <row r="48" spans="1:1" x14ac:dyDescent="0.35">
      <c r="A48" s="4" t="s">
        <v>101</v>
      </c>
    </row>
    <row r="49" spans="1:1" x14ac:dyDescent="0.35">
      <c r="A49" s="4" t="s">
        <v>102</v>
      </c>
    </row>
    <row r="50" spans="1:1" x14ac:dyDescent="0.35">
      <c r="A50" s="4" t="s">
        <v>103</v>
      </c>
    </row>
    <row r="51" spans="1:1" x14ac:dyDescent="0.35">
      <c r="A51" s="4" t="s">
        <v>104</v>
      </c>
    </row>
    <row r="52" spans="1:1" x14ac:dyDescent="0.35">
      <c r="A52" s="4" t="s">
        <v>106</v>
      </c>
    </row>
    <row r="53" spans="1:1" x14ac:dyDescent="0.35">
      <c r="A53" s="4" t="s">
        <v>107</v>
      </c>
    </row>
    <row r="54" spans="1:1" x14ac:dyDescent="0.35">
      <c r="A54" s="4" t="s">
        <v>108</v>
      </c>
    </row>
    <row r="55" spans="1:1" x14ac:dyDescent="0.35">
      <c r="A55" s="4" t="s">
        <v>109</v>
      </c>
    </row>
    <row r="56" spans="1:1" x14ac:dyDescent="0.35">
      <c r="A56" s="4" t="s">
        <v>111</v>
      </c>
    </row>
    <row r="57" spans="1:1" x14ac:dyDescent="0.35">
      <c r="A57" s="4" t="s">
        <v>112</v>
      </c>
    </row>
    <row r="58" spans="1:1" x14ac:dyDescent="0.35">
      <c r="A58" s="4" t="s">
        <v>113</v>
      </c>
    </row>
    <row r="59" spans="1:1" x14ac:dyDescent="0.35">
      <c r="A59" s="4" t="s">
        <v>115</v>
      </c>
    </row>
    <row r="60" spans="1:1" x14ac:dyDescent="0.35">
      <c r="A60" s="4" t="s">
        <v>116</v>
      </c>
    </row>
    <row r="61" spans="1:1" x14ac:dyDescent="0.35">
      <c r="A61" s="4" t="s">
        <v>118</v>
      </c>
    </row>
    <row r="62" spans="1:1" x14ac:dyDescent="0.35">
      <c r="A62" s="4" t="s">
        <v>119</v>
      </c>
    </row>
    <row r="63" spans="1:1" x14ac:dyDescent="0.35">
      <c r="A63" s="4" t="s">
        <v>120</v>
      </c>
    </row>
    <row r="64" spans="1:1" x14ac:dyDescent="0.35">
      <c r="A64" s="4" t="s">
        <v>122</v>
      </c>
    </row>
    <row r="65" spans="1:1" x14ac:dyDescent="0.35">
      <c r="A65" s="4" t="s">
        <v>123</v>
      </c>
    </row>
    <row r="66" spans="1:1" x14ac:dyDescent="0.35">
      <c r="A66" s="4" t="s">
        <v>125</v>
      </c>
    </row>
    <row r="67" spans="1:1" x14ac:dyDescent="0.35">
      <c r="A67" s="4" t="s">
        <v>126</v>
      </c>
    </row>
    <row r="68" spans="1:1" x14ac:dyDescent="0.35">
      <c r="A68" s="4" t="s">
        <v>128</v>
      </c>
    </row>
    <row r="69" spans="1:1" x14ac:dyDescent="0.35">
      <c r="A69" s="4" t="s">
        <v>129</v>
      </c>
    </row>
    <row r="70" spans="1:1" x14ac:dyDescent="0.35">
      <c r="A70" s="4" t="s">
        <v>131</v>
      </c>
    </row>
    <row r="71" spans="1:1" x14ac:dyDescent="0.35">
      <c r="A71" s="4" t="s">
        <v>132</v>
      </c>
    </row>
    <row r="72" spans="1:1" x14ac:dyDescent="0.35">
      <c r="A72" s="4" t="s">
        <v>134</v>
      </c>
    </row>
    <row r="73" spans="1:1" x14ac:dyDescent="0.35">
      <c r="A73" s="4" t="s">
        <v>135</v>
      </c>
    </row>
    <row r="74" spans="1:1" x14ac:dyDescent="0.35">
      <c r="A74" s="4" t="s">
        <v>137</v>
      </c>
    </row>
    <row r="75" spans="1:1" x14ac:dyDescent="0.35">
      <c r="A75" s="4" t="s">
        <v>139</v>
      </c>
    </row>
    <row r="76" spans="1:1" x14ac:dyDescent="0.35">
      <c r="A76" s="4" t="s">
        <v>141</v>
      </c>
    </row>
    <row r="77" spans="1:1" x14ac:dyDescent="0.35">
      <c r="A77" s="4" t="s">
        <v>143</v>
      </c>
    </row>
    <row r="78" spans="1:1" x14ac:dyDescent="0.35">
      <c r="A78" s="4" t="s">
        <v>145</v>
      </c>
    </row>
    <row r="79" spans="1:1" x14ac:dyDescent="0.35">
      <c r="A79" s="4" t="s">
        <v>147</v>
      </c>
    </row>
    <row r="80" spans="1:1" x14ac:dyDescent="0.35">
      <c r="A80" s="4" t="s">
        <v>149</v>
      </c>
    </row>
    <row r="81" spans="1:1" x14ac:dyDescent="0.35">
      <c r="A81" s="4" t="s">
        <v>150</v>
      </c>
    </row>
    <row r="82" spans="1:1" x14ac:dyDescent="0.35">
      <c r="A82" s="4" t="s">
        <v>151</v>
      </c>
    </row>
    <row r="83" spans="1:1" x14ac:dyDescent="0.35">
      <c r="A83" s="4" t="s">
        <v>152</v>
      </c>
    </row>
    <row r="84" spans="1:1" x14ac:dyDescent="0.35">
      <c r="A84" s="4" t="s">
        <v>153</v>
      </c>
    </row>
    <row r="85" spans="1:1" x14ac:dyDescent="0.35">
      <c r="A85" s="4" t="s">
        <v>154</v>
      </c>
    </row>
    <row r="86" spans="1:1" x14ac:dyDescent="0.35">
      <c r="A86" s="4" t="s">
        <v>156</v>
      </c>
    </row>
    <row r="87" spans="1:1" x14ac:dyDescent="0.35">
      <c r="A87" s="4" t="s">
        <v>158</v>
      </c>
    </row>
    <row r="88" spans="1:1" x14ac:dyDescent="0.35">
      <c r="A88" s="4" t="s">
        <v>159</v>
      </c>
    </row>
    <row r="89" spans="1:1" x14ac:dyDescent="0.35">
      <c r="A89" s="4" t="s">
        <v>160</v>
      </c>
    </row>
    <row r="90" spans="1:1" x14ac:dyDescent="0.35">
      <c r="A90" s="4" t="s">
        <v>161</v>
      </c>
    </row>
    <row r="91" spans="1:1" x14ac:dyDescent="0.35">
      <c r="A91" s="4" t="s">
        <v>162</v>
      </c>
    </row>
    <row r="92" spans="1:1" x14ac:dyDescent="0.35">
      <c r="A92" s="4" t="s">
        <v>163</v>
      </c>
    </row>
    <row r="93" spans="1:1" x14ac:dyDescent="0.35">
      <c r="A93" s="4" t="s">
        <v>165</v>
      </c>
    </row>
    <row r="94" spans="1:1" x14ac:dyDescent="0.35">
      <c r="A94" s="4" t="s">
        <v>167</v>
      </c>
    </row>
    <row r="95" spans="1:1" x14ac:dyDescent="0.35">
      <c r="A95" s="4" t="s">
        <v>169</v>
      </c>
    </row>
    <row r="96" spans="1:1" x14ac:dyDescent="0.35">
      <c r="A96" s="4" t="s">
        <v>171</v>
      </c>
    </row>
    <row r="97" spans="1:1" x14ac:dyDescent="0.35">
      <c r="A97" s="4" t="s">
        <v>172</v>
      </c>
    </row>
    <row r="98" spans="1:1" x14ac:dyDescent="0.35">
      <c r="A98" s="4" t="s">
        <v>173</v>
      </c>
    </row>
    <row r="99" spans="1:1" x14ac:dyDescent="0.35">
      <c r="A99" s="4" t="s">
        <v>175</v>
      </c>
    </row>
    <row r="100" spans="1:1" x14ac:dyDescent="0.35">
      <c r="A100" s="4" t="s">
        <v>177</v>
      </c>
    </row>
    <row r="101" spans="1:1" x14ac:dyDescent="0.35">
      <c r="A101" s="4" t="s">
        <v>179</v>
      </c>
    </row>
    <row r="102" spans="1:1" x14ac:dyDescent="0.35">
      <c r="A102" s="4" t="s">
        <v>181</v>
      </c>
    </row>
    <row r="103" spans="1:1" x14ac:dyDescent="0.35">
      <c r="A103" s="4" t="s">
        <v>184</v>
      </c>
    </row>
    <row r="104" spans="1:1" x14ac:dyDescent="0.35">
      <c r="A104" s="4" t="s">
        <v>185</v>
      </c>
    </row>
    <row r="105" spans="1:1" x14ac:dyDescent="0.35">
      <c r="A105" s="4" t="s">
        <v>186</v>
      </c>
    </row>
    <row r="106" spans="1:1" x14ac:dyDescent="0.35">
      <c r="A106" s="4" t="s">
        <v>188</v>
      </c>
    </row>
    <row r="107" spans="1:1" x14ac:dyDescent="0.35">
      <c r="A107" s="4" t="s">
        <v>189</v>
      </c>
    </row>
    <row r="108" spans="1:1" x14ac:dyDescent="0.35">
      <c r="A108" s="4" t="s">
        <v>190</v>
      </c>
    </row>
    <row r="109" spans="1:1" x14ac:dyDescent="0.35">
      <c r="A109" s="4" t="s">
        <v>191</v>
      </c>
    </row>
    <row r="110" spans="1:1" x14ac:dyDescent="0.35">
      <c r="A110" s="4" t="s">
        <v>192</v>
      </c>
    </row>
    <row r="111" spans="1:1" x14ac:dyDescent="0.35">
      <c r="A111" s="4" t="s">
        <v>194</v>
      </c>
    </row>
    <row r="112" spans="1:1" x14ac:dyDescent="0.35">
      <c r="A112" s="4" t="s">
        <v>195</v>
      </c>
    </row>
    <row r="113" spans="1:1" x14ac:dyDescent="0.35">
      <c r="A113" s="4" t="s">
        <v>196</v>
      </c>
    </row>
    <row r="114" spans="1:1" x14ac:dyDescent="0.35">
      <c r="A114" s="4" t="s">
        <v>198</v>
      </c>
    </row>
    <row r="115" spans="1:1" x14ac:dyDescent="0.35">
      <c r="A115" s="4" t="s">
        <v>200</v>
      </c>
    </row>
    <row r="116" spans="1:1" x14ac:dyDescent="0.35">
      <c r="A116" s="4" t="s">
        <v>202</v>
      </c>
    </row>
    <row r="117" spans="1:1" x14ac:dyDescent="0.35">
      <c r="A117" s="4" t="s">
        <v>203</v>
      </c>
    </row>
    <row r="118" spans="1:1" x14ac:dyDescent="0.35">
      <c r="A118" s="4" t="s">
        <v>205</v>
      </c>
    </row>
    <row r="119" spans="1:1" x14ac:dyDescent="0.35">
      <c r="A119" s="4" t="s">
        <v>206</v>
      </c>
    </row>
    <row r="120" spans="1:1" x14ac:dyDescent="0.35">
      <c r="A120" s="4" t="s">
        <v>207</v>
      </c>
    </row>
    <row r="121" spans="1:1" x14ac:dyDescent="0.35">
      <c r="A121" s="4" t="s">
        <v>208</v>
      </c>
    </row>
    <row r="122" spans="1:1" x14ac:dyDescent="0.35">
      <c r="A122" s="4" t="s">
        <v>209</v>
      </c>
    </row>
    <row r="123" spans="1:1" x14ac:dyDescent="0.35">
      <c r="A123" s="4" t="s">
        <v>210</v>
      </c>
    </row>
    <row r="124" spans="1:1" x14ac:dyDescent="0.35">
      <c r="A124" s="4" t="s">
        <v>212</v>
      </c>
    </row>
    <row r="125" spans="1:1" x14ac:dyDescent="0.35">
      <c r="A125" s="4" t="s">
        <v>213</v>
      </c>
    </row>
    <row r="126" spans="1:1" x14ac:dyDescent="0.35">
      <c r="A126" s="4" t="s">
        <v>215</v>
      </c>
    </row>
    <row r="127" spans="1:1" x14ac:dyDescent="0.35">
      <c r="A127" s="4" t="s">
        <v>216</v>
      </c>
    </row>
    <row r="128" spans="1:1" x14ac:dyDescent="0.35">
      <c r="A128" s="4" t="s">
        <v>217</v>
      </c>
    </row>
    <row r="129" spans="1:1" x14ac:dyDescent="0.35">
      <c r="A129" s="4" t="s">
        <v>218</v>
      </c>
    </row>
    <row r="130" spans="1:1" x14ac:dyDescent="0.35">
      <c r="A130" s="4" t="s">
        <v>219</v>
      </c>
    </row>
    <row r="131" spans="1:1" x14ac:dyDescent="0.35">
      <c r="A131" s="4" t="s">
        <v>220</v>
      </c>
    </row>
    <row r="132" spans="1:1" x14ac:dyDescent="0.35">
      <c r="A132" s="4" t="s">
        <v>221</v>
      </c>
    </row>
    <row r="133" spans="1:1" x14ac:dyDescent="0.35">
      <c r="A133" s="4" t="s">
        <v>222</v>
      </c>
    </row>
    <row r="134" spans="1:1" x14ac:dyDescent="0.35">
      <c r="A134" s="4" t="s">
        <v>223</v>
      </c>
    </row>
    <row r="135" spans="1:1" x14ac:dyDescent="0.35">
      <c r="A135" s="4" t="s">
        <v>224</v>
      </c>
    </row>
    <row r="136" spans="1:1" x14ac:dyDescent="0.35">
      <c r="A136" s="4" t="s">
        <v>225</v>
      </c>
    </row>
    <row r="137" spans="1:1" x14ac:dyDescent="0.35">
      <c r="A137" s="4" t="s">
        <v>226</v>
      </c>
    </row>
    <row r="138" spans="1:1" x14ac:dyDescent="0.35">
      <c r="A138" s="4" t="s">
        <v>227</v>
      </c>
    </row>
    <row r="139" spans="1:1" x14ac:dyDescent="0.35">
      <c r="A139" s="4" t="s">
        <v>228</v>
      </c>
    </row>
    <row r="140" spans="1:1" x14ac:dyDescent="0.35">
      <c r="A140" s="4" t="s">
        <v>229</v>
      </c>
    </row>
    <row r="141" spans="1:1" x14ac:dyDescent="0.35">
      <c r="A141" s="4" t="s">
        <v>230</v>
      </c>
    </row>
    <row r="142" spans="1:1" x14ac:dyDescent="0.35">
      <c r="A142" s="4" t="s">
        <v>231</v>
      </c>
    </row>
    <row r="143" spans="1:1" x14ac:dyDescent="0.35">
      <c r="A143" s="4" t="s">
        <v>232</v>
      </c>
    </row>
    <row r="144" spans="1:1" x14ac:dyDescent="0.35">
      <c r="A144" s="4" t="s">
        <v>233</v>
      </c>
    </row>
    <row r="145" spans="1:1" x14ac:dyDescent="0.35">
      <c r="A145" s="4" t="s">
        <v>235</v>
      </c>
    </row>
    <row r="146" spans="1:1" x14ac:dyDescent="0.35">
      <c r="A146" s="4" t="s">
        <v>237</v>
      </c>
    </row>
    <row r="147" spans="1:1" x14ac:dyDescent="0.35">
      <c r="A147" s="4" t="s">
        <v>238</v>
      </c>
    </row>
    <row r="148" spans="1:1" x14ac:dyDescent="0.35">
      <c r="A148" s="4" t="s">
        <v>239</v>
      </c>
    </row>
    <row r="149" spans="1:1" x14ac:dyDescent="0.35">
      <c r="A149" s="4" t="s">
        <v>240</v>
      </c>
    </row>
    <row r="150" spans="1:1" x14ac:dyDescent="0.35">
      <c r="A150" s="4" t="s">
        <v>241</v>
      </c>
    </row>
    <row r="151" spans="1:1" x14ac:dyDescent="0.35">
      <c r="A151" s="4" t="s">
        <v>242</v>
      </c>
    </row>
    <row r="152" spans="1:1" x14ac:dyDescent="0.35">
      <c r="A152" s="4" t="s">
        <v>243</v>
      </c>
    </row>
    <row r="153" spans="1:1" x14ac:dyDescent="0.35">
      <c r="A153" s="4" t="s">
        <v>244</v>
      </c>
    </row>
    <row r="154" spans="1:1" x14ac:dyDescent="0.35">
      <c r="A154" s="4" t="s">
        <v>246</v>
      </c>
    </row>
    <row r="155" spans="1:1" x14ac:dyDescent="0.35">
      <c r="A155" s="4" t="s">
        <v>247</v>
      </c>
    </row>
    <row r="156" spans="1:1" x14ac:dyDescent="0.35">
      <c r="A156" s="4" t="s">
        <v>248</v>
      </c>
    </row>
    <row r="157" spans="1:1" x14ac:dyDescent="0.35">
      <c r="A157" s="4" t="s">
        <v>249</v>
      </c>
    </row>
    <row r="158" spans="1:1" x14ac:dyDescent="0.35">
      <c r="A158" s="4" t="s">
        <v>251</v>
      </c>
    </row>
    <row r="159" spans="1:1" x14ac:dyDescent="0.35">
      <c r="A159" s="4" t="s">
        <v>252</v>
      </c>
    </row>
    <row r="160" spans="1:1" x14ac:dyDescent="0.35">
      <c r="A160" s="4" t="s">
        <v>253</v>
      </c>
    </row>
    <row r="161" spans="1:1" x14ac:dyDescent="0.35">
      <c r="A161" s="4" t="s">
        <v>254</v>
      </c>
    </row>
    <row r="162" spans="1:1" x14ac:dyDescent="0.35">
      <c r="A162" s="4" t="s">
        <v>255</v>
      </c>
    </row>
    <row r="163" spans="1:1" x14ac:dyDescent="0.35">
      <c r="A163" s="4" t="s">
        <v>256</v>
      </c>
    </row>
    <row r="164" spans="1:1" x14ac:dyDescent="0.35">
      <c r="A164" s="4" t="s">
        <v>258</v>
      </c>
    </row>
    <row r="165" spans="1:1" x14ac:dyDescent="0.35">
      <c r="A165" s="4" t="s">
        <v>260</v>
      </c>
    </row>
    <row r="166" spans="1:1" x14ac:dyDescent="0.35">
      <c r="A166" s="4" t="s">
        <v>262</v>
      </c>
    </row>
    <row r="167" spans="1:1" x14ac:dyDescent="0.35">
      <c r="A167" s="4" t="s">
        <v>263</v>
      </c>
    </row>
    <row r="168" spans="1:1" x14ac:dyDescent="0.35">
      <c r="A168" s="4" t="s">
        <v>264</v>
      </c>
    </row>
    <row r="169" spans="1:1" x14ac:dyDescent="0.35">
      <c r="A169" s="4" t="s">
        <v>266</v>
      </c>
    </row>
    <row r="170" spans="1:1" x14ac:dyDescent="0.35">
      <c r="A170" s="4" t="s">
        <v>267</v>
      </c>
    </row>
    <row r="171" spans="1:1" x14ac:dyDescent="0.35">
      <c r="A171" s="4" t="s">
        <v>268</v>
      </c>
    </row>
    <row r="172" spans="1:1" x14ac:dyDescent="0.35">
      <c r="A172" s="4" t="s">
        <v>269</v>
      </c>
    </row>
    <row r="173" spans="1:1" x14ac:dyDescent="0.35">
      <c r="A173" s="4" t="s">
        <v>270</v>
      </c>
    </row>
    <row r="174" spans="1:1" x14ac:dyDescent="0.35">
      <c r="A174" s="4" t="s">
        <v>271</v>
      </c>
    </row>
    <row r="175" spans="1:1" x14ac:dyDescent="0.35">
      <c r="A175" s="4" t="s">
        <v>272</v>
      </c>
    </row>
    <row r="176" spans="1:1" x14ac:dyDescent="0.35">
      <c r="A176" s="4" t="s">
        <v>273</v>
      </c>
    </row>
    <row r="177" spans="1:1" x14ac:dyDescent="0.35">
      <c r="A177" s="4" t="s">
        <v>274</v>
      </c>
    </row>
    <row r="178" spans="1:1" x14ac:dyDescent="0.35">
      <c r="A178" s="4" t="s">
        <v>275</v>
      </c>
    </row>
    <row r="179" spans="1:1" x14ac:dyDescent="0.35">
      <c r="A179" s="4" t="s">
        <v>276</v>
      </c>
    </row>
    <row r="180" spans="1:1" x14ac:dyDescent="0.35">
      <c r="A180" s="4" t="s">
        <v>277</v>
      </c>
    </row>
    <row r="181" spans="1:1" x14ac:dyDescent="0.35">
      <c r="A181" s="4" t="s">
        <v>279</v>
      </c>
    </row>
    <row r="182" spans="1:1" x14ac:dyDescent="0.35">
      <c r="A182" s="4" t="s">
        <v>281</v>
      </c>
    </row>
    <row r="183" spans="1:1" x14ac:dyDescent="0.35">
      <c r="A183" s="4" t="s">
        <v>283</v>
      </c>
    </row>
    <row r="184" spans="1:1" x14ac:dyDescent="0.35">
      <c r="A184" s="4" t="s">
        <v>284</v>
      </c>
    </row>
    <row r="185" spans="1:1" x14ac:dyDescent="0.35">
      <c r="A185" s="4" t="s">
        <v>285</v>
      </c>
    </row>
    <row r="186" spans="1:1" x14ac:dyDescent="0.35">
      <c r="A186" s="4" t="s">
        <v>287</v>
      </c>
    </row>
    <row r="187" spans="1:1" x14ac:dyDescent="0.35">
      <c r="A187" s="4" t="s">
        <v>288</v>
      </c>
    </row>
    <row r="188" spans="1:1" x14ac:dyDescent="0.35">
      <c r="A188" s="4" t="s">
        <v>290</v>
      </c>
    </row>
    <row r="189" spans="1:1" x14ac:dyDescent="0.35">
      <c r="A189" s="4" t="s">
        <v>291</v>
      </c>
    </row>
    <row r="190" spans="1:1" x14ac:dyDescent="0.35">
      <c r="A190" s="4" t="s">
        <v>292</v>
      </c>
    </row>
    <row r="191" spans="1:1" x14ac:dyDescent="0.35">
      <c r="A191" s="4" t="s">
        <v>293</v>
      </c>
    </row>
    <row r="192" spans="1:1" x14ac:dyDescent="0.35">
      <c r="A192" s="4" t="s">
        <v>295</v>
      </c>
    </row>
    <row r="193" spans="1:1" x14ac:dyDescent="0.35">
      <c r="A193" s="4" t="s">
        <v>296</v>
      </c>
    </row>
    <row r="194" spans="1:1" x14ac:dyDescent="0.35">
      <c r="A194" s="4" t="s">
        <v>297</v>
      </c>
    </row>
    <row r="195" spans="1:1" x14ac:dyDescent="0.35">
      <c r="A195" s="4" t="s">
        <v>299</v>
      </c>
    </row>
    <row r="196" spans="1:1" x14ac:dyDescent="0.35">
      <c r="A196" s="4" t="s">
        <v>300</v>
      </c>
    </row>
    <row r="197" spans="1:1" x14ac:dyDescent="0.35">
      <c r="A197" s="4" t="s">
        <v>301</v>
      </c>
    </row>
    <row r="198" spans="1:1" x14ac:dyDescent="0.35">
      <c r="A198" s="4" t="s">
        <v>303</v>
      </c>
    </row>
    <row r="199" spans="1:1" x14ac:dyDescent="0.35">
      <c r="A199" s="4" t="s">
        <v>305</v>
      </c>
    </row>
    <row r="200" spans="1:1" x14ac:dyDescent="0.35">
      <c r="A200" s="4" t="s">
        <v>306</v>
      </c>
    </row>
    <row r="201" spans="1:1" x14ac:dyDescent="0.35">
      <c r="A201" s="4" t="s">
        <v>307</v>
      </c>
    </row>
    <row r="202" spans="1:1" x14ac:dyDescent="0.35">
      <c r="A202" s="4" t="s">
        <v>308</v>
      </c>
    </row>
    <row r="203" spans="1:1" x14ac:dyDescent="0.35">
      <c r="A203" s="4" t="s">
        <v>310</v>
      </c>
    </row>
    <row r="204" spans="1:1" x14ac:dyDescent="0.35">
      <c r="A204" s="4" t="s">
        <v>311</v>
      </c>
    </row>
    <row r="205" spans="1:1" x14ac:dyDescent="0.35">
      <c r="A205" s="4" t="s">
        <v>312</v>
      </c>
    </row>
    <row r="206" spans="1:1" x14ac:dyDescent="0.35">
      <c r="A206" s="4" t="s">
        <v>313</v>
      </c>
    </row>
    <row r="207" spans="1:1" x14ac:dyDescent="0.35">
      <c r="A207" s="4" t="s">
        <v>314</v>
      </c>
    </row>
    <row r="208" spans="1:1" x14ac:dyDescent="0.35">
      <c r="A208" s="4" t="s">
        <v>315</v>
      </c>
    </row>
    <row r="209" spans="1:1" x14ac:dyDescent="0.35">
      <c r="A209" s="4" t="s">
        <v>316</v>
      </c>
    </row>
    <row r="210" spans="1:1" x14ac:dyDescent="0.35">
      <c r="A210" s="4" t="s">
        <v>317</v>
      </c>
    </row>
    <row r="211" spans="1:1" x14ac:dyDescent="0.35">
      <c r="A211" s="4" t="s">
        <v>319</v>
      </c>
    </row>
    <row r="212" spans="1:1" x14ac:dyDescent="0.35">
      <c r="A212" s="4" t="s">
        <v>320</v>
      </c>
    </row>
    <row r="213" spans="1:1" x14ac:dyDescent="0.35">
      <c r="A213" s="4" t="s">
        <v>321</v>
      </c>
    </row>
    <row r="214" spans="1:1" x14ac:dyDescent="0.35">
      <c r="A214" s="4" t="s">
        <v>322</v>
      </c>
    </row>
    <row r="215" spans="1:1" x14ac:dyDescent="0.35">
      <c r="A215" s="4" t="s">
        <v>324</v>
      </c>
    </row>
    <row r="216" spans="1:1" x14ac:dyDescent="0.35">
      <c r="A216" s="4" t="s">
        <v>325</v>
      </c>
    </row>
    <row r="217" spans="1:1" x14ac:dyDescent="0.35">
      <c r="A217" s="4" t="s">
        <v>326</v>
      </c>
    </row>
    <row r="218" spans="1:1" x14ac:dyDescent="0.35">
      <c r="A218" s="4" t="s">
        <v>327</v>
      </c>
    </row>
    <row r="219" spans="1:1" x14ac:dyDescent="0.35">
      <c r="A219" s="4" t="s">
        <v>328</v>
      </c>
    </row>
    <row r="220" spans="1:1" x14ac:dyDescent="0.35">
      <c r="A220" s="4" t="s">
        <v>330</v>
      </c>
    </row>
    <row r="221" spans="1:1" x14ac:dyDescent="0.35">
      <c r="A221" s="4" t="s">
        <v>331</v>
      </c>
    </row>
    <row r="222" spans="1:1" x14ac:dyDescent="0.35">
      <c r="A222" s="4" t="s">
        <v>332</v>
      </c>
    </row>
    <row r="223" spans="1:1" x14ac:dyDescent="0.35">
      <c r="A223" s="4" t="s">
        <v>333</v>
      </c>
    </row>
    <row r="224" spans="1:1" x14ac:dyDescent="0.35">
      <c r="A224" s="4" t="s">
        <v>335</v>
      </c>
    </row>
    <row r="225" spans="1:1" x14ac:dyDescent="0.35">
      <c r="A225" s="4" t="s">
        <v>336</v>
      </c>
    </row>
    <row r="226" spans="1:1" x14ac:dyDescent="0.35">
      <c r="A226" s="4" t="s">
        <v>337</v>
      </c>
    </row>
    <row r="227" spans="1:1" x14ac:dyDescent="0.35">
      <c r="A227" s="4" t="s">
        <v>338</v>
      </c>
    </row>
    <row r="228" spans="1:1" x14ac:dyDescent="0.35">
      <c r="A228" s="4" t="s">
        <v>339</v>
      </c>
    </row>
    <row r="229" spans="1:1" x14ac:dyDescent="0.35">
      <c r="A229" s="4" t="s">
        <v>340</v>
      </c>
    </row>
    <row r="230" spans="1:1" x14ac:dyDescent="0.35">
      <c r="A230" s="4" t="s">
        <v>342</v>
      </c>
    </row>
    <row r="231" spans="1:1" x14ac:dyDescent="0.35">
      <c r="A231" s="4" t="s">
        <v>343</v>
      </c>
    </row>
    <row r="232" spans="1:1" x14ac:dyDescent="0.35">
      <c r="A232" s="4" t="s">
        <v>344</v>
      </c>
    </row>
    <row r="233" spans="1:1" x14ac:dyDescent="0.35">
      <c r="A233" s="4" t="s">
        <v>345</v>
      </c>
    </row>
    <row r="234" spans="1:1" x14ac:dyDescent="0.35">
      <c r="A234" s="4" t="s">
        <v>347</v>
      </c>
    </row>
    <row r="235" spans="1:1" x14ac:dyDescent="0.35">
      <c r="A235" s="4" t="s">
        <v>348</v>
      </c>
    </row>
    <row r="236" spans="1:1" x14ac:dyDescent="0.35">
      <c r="A236" s="4" t="s">
        <v>349</v>
      </c>
    </row>
    <row r="237" spans="1:1" x14ac:dyDescent="0.35">
      <c r="A237" s="4" t="s">
        <v>350</v>
      </c>
    </row>
    <row r="238" spans="1:1" x14ac:dyDescent="0.35">
      <c r="A238" s="4" t="s">
        <v>351</v>
      </c>
    </row>
    <row r="239" spans="1:1" x14ac:dyDescent="0.35">
      <c r="A239" s="4" t="s">
        <v>352</v>
      </c>
    </row>
    <row r="240" spans="1:1" x14ac:dyDescent="0.35">
      <c r="A240" s="4" t="s">
        <v>353</v>
      </c>
    </row>
    <row r="241" spans="1:1" x14ac:dyDescent="0.35">
      <c r="A241" s="4" t="s">
        <v>355</v>
      </c>
    </row>
    <row r="242" spans="1:1" x14ac:dyDescent="0.35">
      <c r="A242" s="4" t="s">
        <v>356</v>
      </c>
    </row>
    <row r="243" spans="1:1" x14ac:dyDescent="0.35">
      <c r="A243" s="4" t="s">
        <v>357</v>
      </c>
    </row>
    <row r="244" spans="1:1" x14ac:dyDescent="0.35">
      <c r="A244" s="4" t="s">
        <v>358</v>
      </c>
    </row>
    <row r="245" spans="1:1" x14ac:dyDescent="0.35">
      <c r="A245" s="4" t="s">
        <v>359</v>
      </c>
    </row>
    <row r="246" spans="1:1" x14ac:dyDescent="0.35">
      <c r="A246" s="4" t="s">
        <v>360</v>
      </c>
    </row>
    <row r="247" spans="1:1" x14ac:dyDescent="0.35">
      <c r="A247" s="4" t="s">
        <v>361</v>
      </c>
    </row>
    <row r="248" spans="1:1" x14ac:dyDescent="0.35">
      <c r="A248" s="4" t="s">
        <v>362</v>
      </c>
    </row>
    <row r="249" spans="1:1" x14ac:dyDescent="0.35">
      <c r="A249" s="4" t="s">
        <v>364</v>
      </c>
    </row>
    <row r="250" spans="1:1" x14ac:dyDescent="0.35">
      <c r="A250" s="4" t="s">
        <v>365</v>
      </c>
    </row>
    <row r="251" spans="1:1" x14ac:dyDescent="0.35">
      <c r="A251" s="4" t="s">
        <v>367</v>
      </c>
    </row>
    <row r="252" spans="1:1" x14ac:dyDescent="0.35">
      <c r="A252" s="4" t="s">
        <v>368</v>
      </c>
    </row>
    <row r="253" spans="1:1" x14ac:dyDescent="0.35">
      <c r="A253" s="4" t="s">
        <v>369</v>
      </c>
    </row>
    <row r="254" spans="1:1" x14ac:dyDescent="0.35">
      <c r="A254" s="4" t="s">
        <v>370</v>
      </c>
    </row>
    <row r="255" spans="1:1" x14ac:dyDescent="0.35">
      <c r="A255" s="4" t="s">
        <v>371</v>
      </c>
    </row>
    <row r="256" spans="1:1" x14ac:dyDescent="0.35">
      <c r="A256" s="4" t="s">
        <v>373</v>
      </c>
    </row>
    <row r="257" spans="1:1" x14ac:dyDescent="0.35">
      <c r="A257" s="4" t="s">
        <v>374</v>
      </c>
    </row>
    <row r="258" spans="1:1" x14ac:dyDescent="0.35">
      <c r="A258" s="4" t="s">
        <v>375</v>
      </c>
    </row>
    <row r="259" spans="1:1" x14ac:dyDescent="0.35">
      <c r="A259" s="4" t="s">
        <v>376</v>
      </c>
    </row>
    <row r="260" spans="1:1" x14ac:dyDescent="0.35">
      <c r="A260" s="4" t="s">
        <v>377</v>
      </c>
    </row>
    <row r="261" spans="1:1" x14ac:dyDescent="0.35">
      <c r="A261" s="4" t="s">
        <v>378</v>
      </c>
    </row>
    <row r="262" spans="1:1" x14ac:dyDescent="0.35">
      <c r="A262" s="4" t="s">
        <v>380</v>
      </c>
    </row>
    <row r="263" spans="1:1" x14ac:dyDescent="0.35">
      <c r="A263" s="4" t="s">
        <v>381</v>
      </c>
    </row>
    <row r="264" spans="1:1" x14ac:dyDescent="0.35">
      <c r="A264" s="4" t="s">
        <v>382</v>
      </c>
    </row>
    <row r="265" spans="1:1" x14ac:dyDescent="0.35">
      <c r="A265" s="4" t="s">
        <v>384</v>
      </c>
    </row>
    <row r="266" spans="1:1" x14ac:dyDescent="0.35">
      <c r="A266" s="4" t="s">
        <v>385</v>
      </c>
    </row>
    <row r="267" spans="1:1" x14ac:dyDescent="0.35">
      <c r="A267" s="4" t="s">
        <v>386</v>
      </c>
    </row>
    <row r="268" spans="1:1" x14ac:dyDescent="0.35">
      <c r="A268" s="4" t="s">
        <v>388</v>
      </c>
    </row>
    <row r="269" spans="1:1" x14ac:dyDescent="0.35">
      <c r="A269" s="4" t="s">
        <v>390</v>
      </c>
    </row>
    <row r="270" spans="1:1" x14ac:dyDescent="0.35">
      <c r="A270" s="4" t="s">
        <v>391</v>
      </c>
    </row>
    <row r="271" spans="1:1" x14ac:dyDescent="0.35">
      <c r="A271" s="4" t="s">
        <v>392</v>
      </c>
    </row>
    <row r="272" spans="1:1" x14ac:dyDescent="0.35">
      <c r="A272" s="4" t="s">
        <v>395</v>
      </c>
    </row>
    <row r="273" spans="1:1" x14ac:dyDescent="0.35">
      <c r="A273" s="4" t="s">
        <v>396</v>
      </c>
    </row>
    <row r="274" spans="1:1" x14ac:dyDescent="0.35">
      <c r="A274" s="4" t="s">
        <v>397</v>
      </c>
    </row>
    <row r="275" spans="1:1" x14ac:dyDescent="0.35">
      <c r="A275" s="4" t="s">
        <v>398</v>
      </c>
    </row>
    <row r="276" spans="1:1" x14ac:dyDescent="0.35">
      <c r="A276" s="4" t="s">
        <v>399</v>
      </c>
    </row>
    <row r="277" spans="1:1" x14ac:dyDescent="0.35">
      <c r="A277" s="4" t="s">
        <v>401</v>
      </c>
    </row>
    <row r="278" spans="1:1" x14ac:dyDescent="0.35">
      <c r="A278" s="4" t="s">
        <v>402</v>
      </c>
    </row>
    <row r="279" spans="1:1" x14ac:dyDescent="0.35">
      <c r="A279" s="4" t="s">
        <v>403</v>
      </c>
    </row>
    <row r="280" spans="1:1" x14ac:dyDescent="0.35">
      <c r="A280" s="4" t="s">
        <v>404</v>
      </c>
    </row>
    <row r="281" spans="1:1" x14ac:dyDescent="0.35">
      <c r="A281" s="4" t="s">
        <v>405</v>
      </c>
    </row>
    <row r="282" spans="1:1" x14ac:dyDescent="0.35">
      <c r="A282" s="4" t="s">
        <v>406</v>
      </c>
    </row>
    <row r="283" spans="1:1" x14ac:dyDescent="0.35">
      <c r="A283" s="4" t="s">
        <v>407</v>
      </c>
    </row>
    <row r="284" spans="1:1" x14ac:dyDescent="0.35">
      <c r="A284" s="4" t="s">
        <v>408</v>
      </c>
    </row>
    <row r="285" spans="1:1" x14ac:dyDescent="0.35">
      <c r="A285" s="4" t="s">
        <v>409</v>
      </c>
    </row>
    <row r="286" spans="1:1" x14ac:dyDescent="0.35">
      <c r="A286" s="4" t="s">
        <v>411</v>
      </c>
    </row>
    <row r="287" spans="1:1" x14ac:dyDescent="0.35">
      <c r="A287" s="4" t="s">
        <v>412</v>
      </c>
    </row>
    <row r="288" spans="1:1" x14ac:dyDescent="0.35">
      <c r="A288" s="4" t="s">
        <v>413</v>
      </c>
    </row>
    <row r="289" spans="1:1" x14ac:dyDescent="0.35">
      <c r="A289" s="4" t="s">
        <v>414</v>
      </c>
    </row>
    <row r="290" spans="1:1" x14ac:dyDescent="0.35">
      <c r="A290" s="4" t="s">
        <v>416</v>
      </c>
    </row>
    <row r="291" spans="1:1" x14ac:dyDescent="0.35">
      <c r="A291" s="4" t="s">
        <v>417</v>
      </c>
    </row>
    <row r="292" spans="1:1" x14ac:dyDescent="0.35">
      <c r="A292" s="4" t="s">
        <v>418</v>
      </c>
    </row>
    <row r="293" spans="1:1" x14ac:dyDescent="0.35">
      <c r="A293" s="4" t="s">
        <v>420</v>
      </c>
    </row>
    <row r="294" spans="1:1" x14ac:dyDescent="0.35">
      <c r="A294" s="4" t="s">
        <v>421</v>
      </c>
    </row>
    <row r="295" spans="1:1" x14ac:dyDescent="0.35">
      <c r="A295" s="4" t="s">
        <v>423</v>
      </c>
    </row>
    <row r="296" spans="1:1" x14ac:dyDescent="0.35">
      <c r="A296" s="4" t="s">
        <v>424</v>
      </c>
    </row>
    <row r="297" spans="1:1" x14ac:dyDescent="0.35">
      <c r="A297" s="4" t="s">
        <v>425</v>
      </c>
    </row>
    <row r="298" spans="1:1" x14ac:dyDescent="0.35">
      <c r="A298" s="4" t="s">
        <v>426</v>
      </c>
    </row>
    <row r="299" spans="1:1" x14ac:dyDescent="0.35">
      <c r="A299" s="4" t="s">
        <v>427</v>
      </c>
    </row>
    <row r="300" spans="1:1" x14ac:dyDescent="0.35">
      <c r="A300" s="4" t="s">
        <v>428</v>
      </c>
    </row>
    <row r="301" spans="1:1" x14ac:dyDescent="0.35">
      <c r="A301" s="4" t="s">
        <v>430</v>
      </c>
    </row>
    <row r="302" spans="1:1" x14ac:dyDescent="0.35">
      <c r="A302" s="4" t="s">
        <v>432</v>
      </c>
    </row>
    <row r="303" spans="1:1" x14ac:dyDescent="0.35">
      <c r="A303" s="4" t="s">
        <v>433</v>
      </c>
    </row>
    <row r="304" spans="1:1" x14ac:dyDescent="0.35">
      <c r="A304" s="4" t="s">
        <v>434</v>
      </c>
    </row>
    <row r="305" spans="1:1" x14ac:dyDescent="0.35">
      <c r="A305" s="4" t="s">
        <v>435</v>
      </c>
    </row>
    <row r="306" spans="1:1" x14ac:dyDescent="0.35">
      <c r="A306" s="4" t="s">
        <v>436</v>
      </c>
    </row>
    <row r="307" spans="1:1" x14ac:dyDescent="0.35">
      <c r="A307" s="4" t="s">
        <v>437</v>
      </c>
    </row>
    <row r="308" spans="1:1" x14ac:dyDescent="0.35">
      <c r="A308" s="4" t="s">
        <v>438</v>
      </c>
    </row>
    <row r="309" spans="1:1" x14ac:dyDescent="0.35">
      <c r="A309" s="4" t="s">
        <v>439</v>
      </c>
    </row>
    <row r="310" spans="1:1" x14ac:dyDescent="0.35">
      <c r="A310" s="4" t="s">
        <v>440</v>
      </c>
    </row>
    <row r="311" spans="1:1" x14ac:dyDescent="0.35">
      <c r="A311" s="4" t="s">
        <v>441</v>
      </c>
    </row>
    <row r="312" spans="1:1" x14ac:dyDescent="0.35">
      <c r="A312" s="4" t="s">
        <v>442</v>
      </c>
    </row>
    <row r="313" spans="1:1" x14ac:dyDescent="0.35">
      <c r="A313" s="4" t="s">
        <v>443</v>
      </c>
    </row>
    <row r="314" spans="1:1" x14ac:dyDescent="0.35">
      <c r="A314" s="4" t="s">
        <v>444</v>
      </c>
    </row>
    <row r="315" spans="1:1" x14ac:dyDescent="0.35">
      <c r="A315" s="4" t="s">
        <v>445</v>
      </c>
    </row>
    <row r="316" spans="1:1" x14ac:dyDescent="0.35">
      <c r="A316" s="4" t="s">
        <v>446</v>
      </c>
    </row>
    <row r="317" spans="1:1" x14ac:dyDescent="0.35">
      <c r="A317" s="4" t="s">
        <v>447</v>
      </c>
    </row>
    <row r="318" spans="1:1" x14ac:dyDescent="0.35">
      <c r="A318" s="4" t="s">
        <v>448</v>
      </c>
    </row>
    <row r="319" spans="1:1" x14ac:dyDescent="0.35">
      <c r="A319" s="4" t="s">
        <v>449</v>
      </c>
    </row>
    <row r="320" spans="1:1" x14ac:dyDescent="0.35">
      <c r="A320" s="4" t="s">
        <v>450</v>
      </c>
    </row>
    <row r="321" spans="1:1" x14ac:dyDescent="0.35">
      <c r="A321" s="4" t="s">
        <v>451</v>
      </c>
    </row>
    <row r="322" spans="1:1" x14ac:dyDescent="0.35">
      <c r="A322" s="4" t="s">
        <v>452</v>
      </c>
    </row>
    <row r="323" spans="1:1" x14ac:dyDescent="0.35">
      <c r="A323" s="4" t="s">
        <v>453</v>
      </c>
    </row>
    <row r="324" spans="1:1" x14ac:dyDescent="0.35">
      <c r="A324" s="4" t="s">
        <v>454</v>
      </c>
    </row>
    <row r="325" spans="1:1" x14ac:dyDescent="0.35">
      <c r="A325" s="4" t="s">
        <v>455</v>
      </c>
    </row>
    <row r="326" spans="1:1" x14ac:dyDescent="0.35">
      <c r="A326" s="4" t="s">
        <v>456</v>
      </c>
    </row>
    <row r="327" spans="1:1" x14ac:dyDescent="0.35">
      <c r="A327" s="4" t="s">
        <v>457</v>
      </c>
    </row>
    <row r="328" spans="1:1" x14ac:dyDescent="0.35">
      <c r="A328" s="4" t="s">
        <v>458</v>
      </c>
    </row>
    <row r="329" spans="1:1" x14ac:dyDescent="0.35">
      <c r="A329" s="4" t="s">
        <v>459</v>
      </c>
    </row>
    <row r="330" spans="1:1" x14ac:dyDescent="0.35">
      <c r="A330" s="4" t="s">
        <v>460</v>
      </c>
    </row>
    <row r="331" spans="1:1" x14ac:dyDescent="0.35">
      <c r="A331" s="4" t="s">
        <v>461</v>
      </c>
    </row>
    <row r="332" spans="1:1" x14ac:dyDescent="0.35">
      <c r="A332" s="4" t="s">
        <v>463</v>
      </c>
    </row>
    <row r="333" spans="1:1" x14ac:dyDescent="0.35">
      <c r="A333" s="4" t="s">
        <v>464</v>
      </c>
    </row>
    <row r="334" spans="1:1" x14ac:dyDescent="0.35">
      <c r="A334" s="4" t="s">
        <v>465</v>
      </c>
    </row>
    <row r="335" spans="1:1" x14ac:dyDescent="0.35">
      <c r="A335" s="4" t="s">
        <v>466</v>
      </c>
    </row>
    <row r="336" spans="1:1" x14ac:dyDescent="0.35">
      <c r="A336" s="4" t="s">
        <v>467</v>
      </c>
    </row>
    <row r="337" spans="1:1" x14ac:dyDescent="0.35">
      <c r="A337" s="4" t="s">
        <v>468</v>
      </c>
    </row>
    <row r="338" spans="1:1" x14ac:dyDescent="0.35">
      <c r="A338" s="4" t="s">
        <v>469</v>
      </c>
    </row>
    <row r="339" spans="1:1" x14ac:dyDescent="0.35">
      <c r="A339" s="4" t="s">
        <v>470</v>
      </c>
    </row>
    <row r="340" spans="1:1" x14ac:dyDescent="0.35">
      <c r="A340" s="4" t="s">
        <v>471</v>
      </c>
    </row>
    <row r="341" spans="1:1" x14ac:dyDescent="0.35">
      <c r="A341" s="4" t="s">
        <v>472</v>
      </c>
    </row>
    <row r="342" spans="1:1" x14ac:dyDescent="0.35">
      <c r="A342" s="4" t="s">
        <v>473</v>
      </c>
    </row>
    <row r="343" spans="1:1" x14ac:dyDescent="0.35">
      <c r="A343" s="4" t="s">
        <v>474</v>
      </c>
    </row>
    <row r="344" spans="1:1" x14ac:dyDescent="0.35">
      <c r="A344" s="4" t="s">
        <v>475</v>
      </c>
    </row>
    <row r="345" spans="1:1" x14ac:dyDescent="0.35">
      <c r="A345" s="4" t="s">
        <v>476</v>
      </c>
    </row>
    <row r="346" spans="1:1" x14ac:dyDescent="0.35">
      <c r="A346" s="4" t="s">
        <v>477</v>
      </c>
    </row>
    <row r="347" spans="1:1" x14ac:dyDescent="0.35">
      <c r="A347" s="4" t="s">
        <v>479</v>
      </c>
    </row>
    <row r="348" spans="1:1" x14ac:dyDescent="0.35">
      <c r="A348" s="4" t="s">
        <v>481</v>
      </c>
    </row>
    <row r="349" spans="1:1" x14ac:dyDescent="0.35">
      <c r="A349" s="4" t="s">
        <v>482</v>
      </c>
    </row>
    <row r="350" spans="1:1" x14ac:dyDescent="0.35">
      <c r="A350" s="4" t="s">
        <v>483</v>
      </c>
    </row>
    <row r="351" spans="1:1" x14ac:dyDescent="0.35">
      <c r="A351" s="4" t="s">
        <v>484</v>
      </c>
    </row>
    <row r="352" spans="1:1" x14ac:dyDescent="0.35">
      <c r="A352" s="4" t="s">
        <v>485</v>
      </c>
    </row>
    <row r="353" spans="1:1" x14ac:dyDescent="0.35">
      <c r="A353" s="4" t="s">
        <v>486</v>
      </c>
    </row>
    <row r="354" spans="1:1" x14ac:dyDescent="0.35">
      <c r="A354" s="4" t="s">
        <v>487</v>
      </c>
    </row>
    <row r="355" spans="1:1" x14ac:dyDescent="0.35">
      <c r="A355" s="4" t="s">
        <v>488</v>
      </c>
    </row>
    <row r="356" spans="1:1" x14ac:dyDescent="0.35">
      <c r="A356" s="4" t="s">
        <v>490</v>
      </c>
    </row>
    <row r="357" spans="1:1" x14ac:dyDescent="0.35">
      <c r="A357" s="4" t="s">
        <v>492</v>
      </c>
    </row>
    <row r="358" spans="1:1" x14ac:dyDescent="0.35">
      <c r="A358" s="4" t="s">
        <v>493</v>
      </c>
    </row>
    <row r="359" spans="1:1" x14ac:dyDescent="0.35">
      <c r="A359" s="4" t="s">
        <v>494</v>
      </c>
    </row>
    <row r="360" spans="1:1" x14ac:dyDescent="0.35">
      <c r="A360" s="4" t="s">
        <v>495</v>
      </c>
    </row>
    <row r="361" spans="1:1" x14ac:dyDescent="0.35">
      <c r="A361" s="4" t="s">
        <v>496</v>
      </c>
    </row>
    <row r="362" spans="1:1" x14ac:dyDescent="0.35">
      <c r="A362" s="4" t="s">
        <v>497</v>
      </c>
    </row>
    <row r="363" spans="1:1" x14ac:dyDescent="0.35">
      <c r="A363" s="4" t="s">
        <v>498</v>
      </c>
    </row>
    <row r="364" spans="1:1" x14ac:dyDescent="0.35">
      <c r="A364" s="4" t="s">
        <v>500</v>
      </c>
    </row>
    <row r="365" spans="1:1" x14ac:dyDescent="0.35">
      <c r="A365" s="4" t="s">
        <v>501</v>
      </c>
    </row>
    <row r="366" spans="1:1" x14ac:dyDescent="0.35">
      <c r="A366" s="4" t="s">
        <v>503</v>
      </c>
    </row>
    <row r="367" spans="1:1" x14ac:dyDescent="0.35">
      <c r="A367" s="4" t="s">
        <v>504</v>
      </c>
    </row>
    <row r="368" spans="1:1" x14ac:dyDescent="0.35">
      <c r="A368" s="4" t="s">
        <v>505</v>
      </c>
    </row>
    <row r="369" spans="1:1" x14ac:dyDescent="0.35">
      <c r="A369" s="4" t="s">
        <v>507</v>
      </c>
    </row>
    <row r="370" spans="1:1" x14ac:dyDescent="0.35">
      <c r="A370" s="4" t="s">
        <v>509</v>
      </c>
    </row>
    <row r="371" spans="1:1" x14ac:dyDescent="0.35">
      <c r="A371" s="4" t="s">
        <v>510</v>
      </c>
    </row>
    <row r="372" spans="1:1" x14ac:dyDescent="0.35">
      <c r="A372" s="4" t="s">
        <v>511</v>
      </c>
    </row>
    <row r="373" spans="1:1" x14ac:dyDescent="0.35">
      <c r="A373" s="4" t="s">
        <v>512</v>
      </c>
    </row>
    <row r="374" spans="1:1" x14ac:dyDescent="0.35">
      <c r="A374" s="4" t="s">
        <v>513</v>
      </c>
    </row>
    <row r="375" spans="1:1" x14ac:dyDescent="0.35">
      <c r="A375" s="4" t="s">
        <v>514</v>
      </c>
    </row>
    <row r="376" spans="1:1" x14ac:dyDescent="0.35">
      <c r="A376" s="4" t="s">
        <v>515</v>
      </c>
    </row>
    <row r="377" spans="1:1" x14ac:dyDescent="0.35">
      <c r="A377" s="4" t="s">
        <v>516</v>
      </c>
    </row>
    <row r="378" spans="1:1" x14ac:dyDescent="0.35">
      <c r="A378" s="4" t="s">
        <v>518</v>
      </c>
    </row>
    <row r="379" spans="1:1" x14ac:dyDescent="0.35">
      <c r="A379" s="4" t="s">
        <v>519</v>
      </c>
    </row>
    <row r="380" spans="1:1" x14ac:dyDescent="0.35">
      <c r="A380" s="4" t="s">
        <v>520</v>
      </c>
    </row>
    <row r="381" spans="1:1" x14ac:dyDescent="0.35">
      <c r="A381" s="4" t="s">
        <v>521</v>
      </c>
    </row>
    <row r="382" spans="1:1" x14ac:dyDescent="0.35">
      <c r="A382" s="4" t="s">
        <v>522</v>
      </c>
    </row>
    <row r="383" spans="1:1" x14ac:dyDescent="0.35">
      <c r="A383" s="4" t="s">
        <v>523</v>
      </c>
    </row>
    <row r="384" spans="1:1" x14ac:dyDescent="0.35">
      <c r="A384" s="4" t="s">
        <v>524</v>
      </c>
    </row>
    <row r="385" spans="1:1" x14ac:dyDescent="0.35">
      <c r="A385" s="4" t="s">
        <v>525</v>
      </c>
    </row>
    <row r="386" spans="1:1" x14ac:dyDescent="0.35">
      <c r="A386" s="4" t="s">
        <v>526</v>
      </c>
    </row>
    <row r="387" spans="1:1" x14ac:dyDescent="0.35">
      <c r="A387" s="4" t="s">
        <v>527</v>
      </c>
    </row>
    <row r="388" spans="1:1" x14ac:dyDescent="0.35">
      <c r="A388" s="4" t="s">
        <v>528</v>
      </c>
    </row>
    <row r="389" spans="1:1" x14ac:dyDescent="0.35">
      <c r="A389" s="4" t="s">
        <v>529</v>
      </c>
    </row>
    <row r="390" spans="1:1" x14ac:dyDescent="0.35">
      <c r="A390" s="4" t="s">
        <v>530</v>
      </c>
    </row>
    <row r="391" spans="1:1" x14ac:dyDescent="0.35">
      <c r="A391" s="4" t="s">
        <v>531</v>
      </c>
    </row>
    <row r="392" spans="1:1" x14ac:dyDescent="0.35">
      <c r="A392" s="4" t="s">
        <v>532</v>
      </c>
    </row>
    <row r="393" spans="1:1" x14ac:dyDescent="0.35">
      <c r="A393" s="4" t="s">
        <v>533</v>
      </c>
    </row>
    <row r="394" spans="1:1" x14ac:dyDescent="0.35">
      <c r="A394" s="4" t="s">
        <v>534</v>
      </c>
    </row>
    <row r="395" spans="1:1" x14ac:dyDescent="0.35">
      <c r="A395" s="4" t="s">
        <v>535</v>
      </c>
    </row>
    <row r="396" spans="1:1" x14ac:dyDescent="0.35">
      <c r="A396" s="4" t="s">
        <v>536</v>
      </c>
    </row>
    <row r="397" spans="1:1" x14ac:dyDescent="0.35">
      <c r="A397" s="4" t="s">
        <v>537</v>
      </c>
    </row>
    <row r="398" spans="1:1" x14ac:dyDescent="0.35">
      <c r="A398" s="4" t="s">
        <v>538</v>
      </c>
    </row>
    <row r="399" spans="1:1" x14ac:dyDescent="0.35">
      <c r="A399" s="4" t="s">
        <v>539</v>
      </c>
    </row>
    <row r="400" spans="1:1" x14ac:dyDescent="0.35">
      <c r="A400" s="4" t="s">
        <v>540</v>
      </c>
    </row>
    <row r="401" spans="1:1" x14ac:dyDescent="0.35">
      <c r="A401" s="4" t="s">
        <v>541</v>
      </c>
    </row>
    <row r="402" spans="1:1" x14ac:dyDescent="0.35">
      <c r="A402" s="4" t="s">
        <v>542</v>
      </c>
    </row>
    <row r="403" spans="1:1" x14ac:dyDescent="0.35">
      <c r="A403" s="4" t="s">
        <v>543</v>
      </c>
    </row>
    <row r="404" spans="1:1" x14ac:dyDescent="0.35">
      <c r="A404" s="4" t="s">
        <v>544</v>
      </c>
    </row>
    <row r="405" spans="1:1" x14ac:dyDescent="0.35">
      <c r="A405" s="4" t="s">
        <v>545</v>
      </c>
    </row>
    <row r="406" spans="1:1" x14ac:dyDescent="0.35">
      <c r="A406" s="4" t="s">
        <v>546</v>
      </c>
    </row>
    <row r="407" spans="1:1" x14ac:dyDescent="0.35">
      <c r="A407" s="4" t="s">
        <v>547</v>
      </c>
    </row>
    <row r="408" spans="1:1" x14ac:dyDescent="0.35">
      <c r="A408" s="4" t="s">
        <v>548</v>
      </c>
    </row>
    <row r="409" spans="1:1" x14ac:dyDescent="0.35">
      <c r="A409" s="4" t="s">
        <v>549</v>
      </c>
    </row>
    <row r="410" spans="1:1" x14ac:dyDescent="0.35">
      <c r="A410" s="4" t="s">
        <v>550</v>
      </c>
    </row>
    <row r="411" spans="1:1" x14ac:dyDescent="0.35">
      <c r="A411" s="4" t="s">
        <v>551</v>
      </c>
    </row>
    <row r="412" spans="1:1" x14ac:dyDescent="0.35">
      <c r="A412" s="4" t="s">
        <v>552</v>
      </c>
    </row>
    <row r="413" spans="1:1" x14ac:dyDescent="0.35">
      <c r="A413" s="4" t="s">
        <v>553</v>
      </c>
    </row>
    <row r="414" spans="1:1" x14ac:dyDescent="0.35">
      <c r="A414" s="4" t="s">
        <v>555</v>
      </c>
    </row>
    <row r="415" spans="1:1" x14ac:dyDescent="0.35">
      <c r="A415" s="4" t="s">
        <v>556</v>
      </c>
    </row>
    <row r="416" spans="1:1" x14ac:dyDescent="0.35">
      <c r="A416" s="4" t="s">
        <v>557</v>
      </c>
    </row>
    <row r="417" spans="1:1" x14ac:dyDescent="0.35">
      <c r="A417" s="4" t="s">
        <v>558</v>
      </c>
    </row>
    <row r="418" spans="1:1" x14ac:dyDescent="0.35">
      <c r="A418" s="4" t="s">
        <v>559</v>
      </c>
    </row>
    <row r="419" spans="1:1" x14ac:dyDescent="0.35">
      <c r="A419" s="4" t="s">
        <v>560</v>
      </c>
    </row>
    <row r="420" spans="1:1" x14ac:dyDescent="0.35">
      <c r="A420" s="4" t="s">
        <v>561</v>
      </c>
    </row>
    <row r="421" spans="1:1" x14ac:dyDescent="0.35">
      <c r="A421" s="4" t="s">
        <v>563</v>
      </c>
    </row>
    <row r="422" spans="1:1" x14ac:dyDescent="0.35">
      <c r="A422" s="4" t="s">
        <v>564</v>
      </c>
    </row>
    <row r="423" spans="1:1" x14ac:dyDescent="0.35">
      <c r="A423" s="4" t="s">
        <v>565</v>
      </c>
    </row>
    <row r="424" spans="1:1" x14ac:dyDescent="0.35">
      <c r="A424" s="4" t="s">
        <v>566</v>
      </c>
    </row>
    <row r="425" spans="1:1" x14ac:dyDescent="0.35">
      <c r="A425" s="4" t="s">
        <v>567</v>
      </c>
    </row>
    <row r="426" spans="1:1" x14ac:dyDescent="0.35">
      <c r="A426" s="4" t="s">
        <v>568</v>
      </c>
    </row>
    <row r="427" spans="1:1" x14ac:dyDescent="0.35">
      <c r="A427" s="4" t="s">
        <v>569</v>
      </c>
    </row>
    <row r="428" spans="1:1" x14ac:dyDescent="0.35">
      <c r="A428" s="4" t="s">
        <v>570</v>
      </c>
    </row>
    <row r="429" spans="1:1" x14ac:dyDescent="0.35">
      <c r="A429" s="4" t="s">
        <v>571</v>
      </c>
    </row>
    <row r="430" spans="1:1" x14ac:dyDescent="0.35">
      <c r="A430" s="4" t="s">
        <v>572</v>
      </c>
    </row>
    <row r="431" spans="1:1" x14ac:dyDescent="0.35">
      <c r="A431" s="4" t="s">
        <v>573</v>
      </c>
    </row>
    <row r="432" spans="1:1" x14ac:dyDescent="0.35">
      <c r="A432" s="4" t="s">
        <v>574</v>
      </c>
    </row>
    <row r="433" spans="1:1" x14ac:dyDescent="0.35">
      <c r="A433" s="4" t="s">
        <v>575</v>
      </c>
    </row>
    <row r="434" spans="1:1" x14ac:dyDescent="0.35">
      <c r="A434" s="4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8A6C-D0C1-4889-9ED5-7FA7378C3AA7}">
  <dimension ref="A1:A430"/>
  <sheetViews>
    <sheetView topLeftCell="A391" workbookViewId="0">
      <selection activeCell="E5" sqref="E5"/>
    </sheetView>
  </sheetViews>
  <sheetFormatPr defaultRowHeight="14.5" x14ac:dyDescent="0.35"/>
  <sheetData>
    <row r="1" spans="1:1" x14ac:dyDescent="0.35">
      <c r="A1" s="4" t="s">
        <v>10</v>
      </c>
    </row>
    <row r="2" spans="1:1" x14ac:dyDescent="0.35">
      <c r="A2" s="4" t="s">
        <v>18</v>
      </c>
    </row>
    <row r="3" spans="1:1" x14ac:dyDescent="0.35">
      <c r="A3" s="4" t="s">
        <v>21</v>
      </c>
    </row>
    <row r="4" spans="1:1" x14ac:dyDescent="0.35">
      <c r="A4" s="4" t="s">
        <v>24</v>
      </c>
    </row>
    <row r="5" spans="1:1" x14ac:dyDescent="0.35">
      <c r="A5" s="4" t="s">
        <v>27</v>
      </c>
    </row>
    <row r="6" spans="1:1" x14ac:dyDescent="0.35">
      <c r="A6" s="4" t="s">
        <v>29</v>
      </c>
    </row>
    <row r="7" spans="1:1" x14ac:dyDescent="0.35">
      <c r="A7" s="4" t="s">
        <v>31</v>
      </c>
    </row>
    <row r="8" spans="1:1" x14ac:dyDescent="0.35">
      <c r="A8" s="4" t="s">
        <v>33</v>
      </c>
    </row>
    <row r="9" spans="1:1" x14ac:dyDescent="0.35">
      <c r="A9" s="4" t="s">
        <v>35</v>
      </c>
    </row>
    <row r="10" spans="1:1" x14ac:dyDescent="0.35">
      <c r="A10" s="4" t="s">
        <v>38</v>
      </c>
    </row>
    <row r="11" spans="1:1" x14ac:dyDescent="0.35">
      <c r="A11" s="4" t="s">
        <v>40</v>
      </c>
    </row>
    <row r="12" spans="1:1" x14ac:dyDescent="0.35">
      <c r="A12" s="4" t="s">
        <v>41</v>
      </c>
    </row>
    <row r="13" spans="1:1" x14ac:dyDescent="0.35">
      <c r="A13" s="4" t="s">
        <v>44</v>
      </c>
    </row>
    <row r="14" spans="1:1" x14ac:dyDescent="0.35">
      <c r="A14" s="4" t="s">
        <v>46</v>
      </c>
    </row>
    <row r="15" spans="1:1" x14ac:dyDescent="0.35">
      <c r="A15" s="4" t="s">
        <v>49</v>
      </c>
    </row>
    <row r="16" spans="1:1" x14ac:dyDescent="0.35">
      <c r="A16" s="4" t="s">
        <v>51</v>
      </c>
    </row>
    <row r="17" spans="1:1" x14ac:dyDescent="0.35">
      <c r="A17" s="4" t="s">
        <v>54</v>
      </c>
    </row>
    <row r="18" spans="1:1" x14ac:dyDescent="0.35">
      <c r="A18" s="4" t="s">
        <v>56</v>
      </c>
    </row>
    <row r="19" spans="1:1" x14ac:dyDescent="0.35">
      <c r="A19" s="4" t="s">
        <v>58</v>
      </c>
    </row>
    <row r="20" spans="1:1" x14ac:dyDescent="0.35">
      <c r="A20" s="4" t="s">
        <v>61</v>
      </c>
    </row>
    <row r="21" spans="1:1" x14ac:dyDescent="0.35">
      <c r="A21" s="4" t="s">
        <v>62</v>
      </c>
    </row>
    <row r="22" spans="1:1" x14ac:dyDescent="0.35">
      <c r="A22" s="4" t="s">
        <v>63</v>
      </c>
    </row>
    <row r="23" spans="1:1" x14ac:dyDescent="0.35">
      <c r="A23" s="4" t="s">
        <v>65</v>
      </c>
    </row>
    <row r="24" spans="1:1" x14ac:dyDescent="0.35">
      <c r="A24" s="4" t="s">
        <v>67</v>
      </c>
    </row>
    <row r="25" spans="1:1" x14ac:dyDescent="0.35">
      <c r="A25" s="4" t="s">
        <v>69</v>
      </c>
    </row>
    <row r="26" spans="1:1" x14ac:dyDescent="0.35">
      <c r="A26" s="4" t="s">
        <v>71</v>
      </c>
    </row>
    <row r="27" spans="1:1" x14ac:dyDescent="0.35">
      <c r="A27" s="4" t="s">
        <v>72</v>
      </c>
    </row>
    <row r="28" spans="1:1" x14ac:dyDescent="0.35">
      <c r="A28" s="4" t="s">
        <v>74</v>
      </c>
    </row>
    <row r="29" spans="1:1" x14ac:dyDescent="0.35">
      <c r="A29" s="4" t="s">
        <v>76</v>
      </c>
    </row>
    <row r="30" spans="1:1" x14ac:dyDescent="0.35">
      <c r="A30" s="4" t="s">
        <v>78</v>
      </c>
    </row>
    <row r="31" spans="1:1" x14ac:dyDescent="0.35">
      <c r="A31" s="4" t="s">
        <v>80</v>
      </c>
    </row>
    <row r="32" spans="1:1" x14ac:dyDescent="0.35">
      <c r="A32" s="4" t="s">
        <v>82</v>
      </c>
    </row>
    <row r="33" spans="1:1" x14ac:dyDescent="0.35">
      <c r="A33" s="4" t="s">
        <v>85</v>
      </c>
    </row>
    <row r="34" spans="1:1" x14ac:dyDescent="0.35">
      <c r="A34" s="4" t="s">
        <v>86</v>
      </c>
    </row>
    <row r="35" spans="1:1" x14ac:dyDescent="0.35">
      <c r="A35" s="4" t="s">
        <v>88</v>
      </c>
    </row>
    <row r="36" spans="1:1" x14ac:dyDescent="0.35">
      <c r="A36" s="4" t="s">
        <v>90</v>
      </c>
    </row>
    <row r="37" spans="1:1" x14ac:dyDescent="0.35">
      <c r="A37" s="4" t="s">
        <v>92</v>
      </c>
    </row>
    <row r="38" spans="1:1" x14ac:dyDescent="0.35">
      <c r="A38" s="4" t="s">
        <v>94</v>
      </c>
    </row>
    <row r="39" spans="1:1" x14ac:dyDescent="0.35">
      <c r="A39" s="4" t="s">
        <v>95</v>
      </c>
    </row>
    <row r="40" spans="1:1" x14ac:dyDescent="0.35">
      <c r="A40" s="4" t="s">
        <v>97</v>
      </c>
    </row>
    <row r="41" spans="1:1" x14ac:dyDescent="0.35">
      <c r="A41" s="4" t="s">
        <v>99</v>
      </c>
    </row>
    <row r="42" spans="1:1" x14ac:dyDescent="0.35">
      <c r="A42" s="4" t="s">
        <v>101</v>
      </c>
    </row>
    <row r="43" spans="1:1" x14ac:dyDescent="0.35">
      <c r="A43" s="4" t="s">
        <v>102</v>
      </c>
    </row>
    <row r="44" spans="1:1" x14ac:dyDescent="0.35">
      <c r="A44" s="4" t="s">
        <v>103</v>
      </c>
    </row>
    <row r="45" spans="1:1" x14ac:dyDescent="0.35">
      <c r="A45" s="4" t="s">
        <v>104</v>
      </c>
    </row>
    <row r="46" spans="1:1" x14ac:dyDescent="0.35">
      <c r="A46" s="4" t="s">
        <v>106</v>
      </c>
    </row>
    <row r="47" spans="1:1" x14ac:dyDescent="0.35">
      <c r="A47" s="4" t="s">
        <v>107</v>
      </c>
    </row>
    <row r="48" spans="1:1" x14ac:dyDescent="0.35">
      <c r="A48" s="4" t="s">
        <v>108</v>
      </c>
    </row>
    <row r="49" spans="1:1" x14ac:dyDescent="0.35">
      <c r="A49" s="4" t="s">
        <v>109</v>
      </c>
    </row>
    <row r="50" spans="1:1" x14ac:dyDescent="0.35">
      <c r="A50" s="4" t="s">
        <v>111</v>
      </c>
    </row>
    <row r="51" spans="1:1" x14ac:dyDescent="0.35">
      <c r="A51" s="4" t="s">
        <v>112</v>
      </c>
    </row>
    <row r="52" spans="1:1" x14ac:dyDescent="0.35">
      <c r="A52" s="4" t="s">
        <v>113</v>
      </c>
    </row>
    <row r="53" spans="1:1" x14ac:dyDescent="0.35">
      <c r="A53" s="4" t="s">
        <v>115</v>
      </c>
    </row>
    <row r="54" spans="1:1" x14ac:dyDescent="0.35">
      <c r="A54" s="4" t="s">
        <v>116</v>
      </c>
    </row>
    <row r="55" spans="1:1" x14ac:dyDescent="0.35">
      <c r="A55" s="4" t="s">
        <v>118</v>
      </c>
    </row>
    <row r="56" spans="1:1" x14ac:dyDescent="0.35">
      <c r="A56" s="4" t="s">
        <v>119</v>
      </c>
    </row>
    <row r="57" spans="1:1" x14ac:dyDescent="0.35">
      <c r="A57" s="4" t="s">
        <v>120</v>
      </c>
    </row>
    <row r="58" spans="1:1" x14ac:dyDescent="0.35">
      <c r="A58" s="4" t="s">
        <v>122</v>
      </c>
    </row>
    <row r="59" spans="1:1" x14ac:dyDescent="0.35">
      <c r="A59" s="4" t="s">
        <v>123</v>
      </c>
    </row>
    <row r="60" spans="1:1" x14ac:dyDescent="0.35">
      <c r="A60" s="4" t="s">
        <v>125</v>
      </c>
    </row>
    <row r="61" spans="1:1" x14ac:dyDescent="0.35">
      <c r="A61" s="4" t="s">
        <v>126</v>
      </c>
    </row>
    <row r="62" spans="1:1" x14ac:dyDescent="0.35">
      <c r="A62" s="4" t="s">
        <v>128</v>
      </c>
    </row>
    <row r="63" spans="1:1" x14ac:dyDescent="0.35">
      <c r="A63" s="4" t="s">
        <v>129</v>
      </c>
    </row>
    <row r="64" spans="1:1" x14ac:dyDescent="0.35">
      <c r="A64" s="4" t="s">
        <v>131</v>
      </c>
    </row>
    <row r="65" spans="1:1" x14ac:dyDescent="0.35">
      <c r="A65" s="4" t="s">
        <v>132</v>
      </c>
    </row>
    <row r="66" spans="1:1" x14ac:dyDescent="0.35">
      <c r="A66" s="4" t="s">
        <v>134</v>
      </c>
    </row>
    <row r="67" spans="1:1" x14ac:dyDescent="0.35">
      <c r="A67" s="4" t="s">
        <v>135</v>
      </c>
    </row>
    <row r="68" spans="1:1" x14ac:dyDescent="0.35">
      <c r="A68" s="4" t="s">
        <v>137</v>
      </c>
    </row>
    <row r="69" spans="1:1" x14ac:dyDescent="0.35">
      <c r="A69" s="4" t="s">
        <v>139</v>
      </c>
    </row>
    <row r="70" spans="1:1" x14ac:dyDescent="0.35">
      <c r="A70" s="4" t="s">
        <v>141</v>
      </c>
    </row>
    <row r="71" spans="1:1" x14ac:dyDescent="0.35">
      <c r="A71" s="4" t="s">
        <v>143</v>
      </c>
    </row>
    <row r="72" spans="1:1" x14ac:dyDescent="0.35">
      <c r="A72" s="4" t="s">
        <v>145</v>
      </c>
    </row>
    <row r="73" spans="1:1" x14ac:dyDescent="0.35">
      <c r="A73" s="4" t="s">
        <v>147</v>
      </c>
    </row>
    <row r="74" spans="1:1" x14ac:dyDescent="0.35">
      <c r="A74" s="4" t="s">
        <v>149</v>
      </c>
    </row>
    <row r="75" spans="1:1" x14ac:dyDescent="0.35">
      <c r="A75" s="4" t="s">
        <v>150</v>
      </c>
    </row>
    <row r="76" spans="1:1" x14ac:dyDescent="0.35">
      <c r="A76" s="4" t="s">
        <v>151</v>
      </c>
    </row>
    <row r="77" spans="1:1" x14ac:dyDescent="0.35">
      <c r="A77" s="4" t="s">
        <v>152</v>
      </c>
    </row>
    <row r="78" spans="1:1" x14ac:dyDescent="0.35">
      <c r="A78" s="4" t="s">
        <v>153</v>
      </c>
    </row>
    <row r="79" spans="1:1" x14ac:dyDescent="0.35">
      <c r="A79" s="4" t="s">
        <v>154</v>
      </c>
    </row>
    <row r="80" spans="1:1" x14ac:dyDescent="0.35">
      <c r="A80" s="4" t="s">
        <v>156</v>
      </c>
    </row>
    <row r="81" spans="1:1" x14ac:dyDescent="0.35">
      <c r="A81" s="4" t="s">
        <v>158</v>
      </c>
    </row>
    <row r="82" spans="1:1" x14ac:dyDescent="0.35">
      <c r="A82" s="4" t="s">
        <v>159</v>
      </c>
    </row>
    <row r="83" spans="1:1" x14ac:dyDescent="0.35">
      <c r="A83" s="4" t="s">
        <v>160</v>
      </c>
    </row>
    <row r="84" spans="1:1" x14ac:dyDescent="0.35">
      <c r="A84" s="4" t="s">
        <v>161</v>
      </c>
    </row>
    <row r="85" spans="1:1" x14ac:dyDescent="0.35">
      <c r="A85" s="4" t="s">
        <v>162</v>
      </c>
    </row>
    <row r="86" spans="1:1" x14ac:dyDescent="0.35">
      <c r="A86" s="4" t="s">
        <v>163</v>
      </c>
    </row>
    <row r="87" spans="1:1" x14ac:dyDescent="0.35">
      <c r="A87" s="4" t="s">
        <v>165</v>
      </c>
    </row>
    <row r="88" spans="1:1" x14ac:dyDescent="0.35">
      <c r="A88" s="4" t="s">
        <v>167</v>
      </c>
    </row>
    <row r="89" spans="1:1" x14ac:dyDescent="0.35">
      <c r="A89" s="4" t="s">
        <v>169</v>
      </c>
    </row>
    <row r="90" spans="1:1" x14ac:dyDescent="0.35">
      <c r="A90" s="4" t="s">
        <v>171</v>
      </c>
    </row>
    <row r="91" spans="1:1" x14ac:dyDescent="0.35">
      <c r="A91" s="4" t="s">
        <v>172</v>
      </c>
    </row>
    <row r="92" spans="1:1" x14ac:dyDescent="0.35">
      <c r="A92" s="4" t="s">
        <v>173</v>
      </c>
    </row>
    <row r="93" spans="1:1" x14ac:dyDescent="0.35">
      <c r="A93" s="4" t="s">
        <v>175</v>
      </c>
    </row>
    <row r="94" spans="1:1" x14ac:dyDescent="0.35">
      <c r="A94" s="4" t="s">
        <v>177</v>
      </c>
    </row>
    <row r="95" spans="1:1" x14ac:dyDescent="0.35">
      <c r="A95" s="4" t="s">
        <v>179</v>
      </c>
    </row>
    <row r="96" spans="1:1" x14ac:dyDescent="0.35">
      <c r="A96" s="4" t="s">
        <v>181</v>
      </c>
    </row>
    <row r="97" spans="1:1" x14ac:dyDescent="0.35">
      <c r="A97" s="4" t="s">
        <v>184</v>
      </c>
    </row>
    <row r="98" spans="1:1" x14ac:dyDescent="0.35">
      <c r="A98" s="4" t="s">
        <v>185</v>
      </c>
    </row>
    <row r="99" spans="1:1" x14ac:dyDescent="0.35">
      <c r="A99" s="4" t="s">
        <v>186</v>
      </c>
    </row>
    <row r="100" spans="1:1" x14ac:dyDescent="0.35">
      <c r="A100" s="4" t="s">
        <v>188</v>
      </c>
    </row>
    <row r="101" spans="1:1" x14ac:dyDescent="0.35">
      <c r="A101" s="4" t="s">
        <v>189</v>
      </c>
    </row>
    <row r="102" spans="1:1" x14ac:dyDescent="0.35">
      <c r="A102" s="4" t="s">
        <v>190</v>
      </c>
    </row>
    <row r="103" spans="1:1" x14ac:dyDescent="0.35">
      <c r="A103" s="4" t="s">
        <v>191</v>
      </c>
    </row>
    <row r="104" spans="1:1" x14ac:dyDescent="0.35">
      <c r="A104" s="4" t="s">
        <v>192</v>
      </c>
    </row>
    <row r="105" spans="1:1" x14ac:dyDescent="0.35">
      <c r="A105" s="4" t="s">
        <v>194</v>
      </c>
    </row>
    <row r="106" spans="1:1" x14ac:dyDescent="0.35">
      <c r="A106" s="4" t="s">
        <v>195</v>
      </c>
    </row>
    <row r="107" spans="1:1" x14ac:dyDescent="0.35">
      <c r="A107" s="4" t="s">
        <v>196</v>
      </c>
    </row>
    <row r="108" spans="1:1" x14ac:dyDescent="0.35">
      <c r="A108" s="4" t="s">
        <v>198</v>
      </c>
    </row>
    <row r="109" spans="1:1" x14ac:dyDescent="0.35">
      <c r="A109" s="4" t="s">
        <v>200</v>
      </c>
    </row>
    <row r="110" spans="1:1" x14ac:dyDescent="0.35">
      <c r="A110" s="4" t="s">
        <v>202</v>
      </c>
    </row>
    <row r="111" spans="1:1" x14ac:dyDescent="0.35">
      <c r="A111" s="4" t="s">
        <v>203</v>
      </c>
    </row>
    <row r="112" spans="1:1" x14ac:dyDescent="0.35">
      <c r="A112" s="4" t="s">
        <v>205</v>
      </c>
    </row>
    <row r="113" spans="1:1" x14ac:dyDescent="0.35">
      <c r="A113" s="4" t="s">
        <v>206</v>
      </c>
    </row>
    <row r="114" spans="1:1" x14ac:dyDescent="0.35">
      <c r="A114" s="4" t="s">
        <v>207</v>
      </c>
    </row>
    <row r="115" spans="1:1" x14ac:dyDescent="0.35">
      <c r="A115" s="4" t="s">
        <v>208</v>
      </c>
    </row>
    <row r="116" spans="1:1" x14ac:dyDescent="0.35">
      <c r="A116" s="4" t="s">
        <v>209</v>
      </c>
    </row>
    <row r="117" spans="1:1" x14ac:dyDescent="0.35">
      <c r="A117" s="4" t="s">
        <v>210</v>
      </c>
    </row>
    <row r="118" spans="1:1" x14ac:dyDescent="0.35">
      <c r="A118" s="4" t="s">
        <v>212</v>
      </c>
    </row>
    <row r="119" spans="1:1" x14ac:dyDescent="0.35">
      <c r="A119" s="4" t="s">
        <v>213</v>
      </c>
    </row>
    <row r="120" spans="1:1" x14ac:dyDescent="0.35">
      <c r="A120" s="4" t="s">
        <v>215</v>
      </c>
    </row>
    <row r="121" spans="1:1" x14ac:dyDescent="0.35">
      <c r="A121" s="4" t="s">
        <v>216</v>
      </c>
    </row>
    <row r="122" spans="1:1" x14ac:dyDescent="0.35">
      <c r="A122" s="4" t="s">
        <v>217</v>
      </c>
    </row>
    <row r="123" spans="1:1" x14ac:dyDescent="0.35">
      <c r="A123" s="4" t="s">
        <v>218</v>
      </c>
    </row>
    <row r="124" spans="1:1" x14ac:dyDescent="0.35">
      <c r="A124" s="4" t="s">
        <v>219</v>
      </c>
    </row>
    <row r="125" spans="1:1" x14ac:dyDescent="0.35">
      <c r="A125" s="4" t="s">
        <v>220</v>
      </c>
    </row>
    <row r="126" spans="1:1" x14ac:dyDescent="0.35">
      <c r="A126" s="4" t="s">
        <v>221</v>
      </c>
    </row>
    <row r="127" spans="1:1" x14ac:dyDescent="0.35">
      <c r="A127" s="4" t="s">
        <v>222</v>
      </c>
    </row>
    <row r="128" spans="1:1" x14ac:dyDescent="0.35">
      <c r="A128" s="4" t="s">
        <v>223</v>
      </c>
    </row>
    <row r="129" spans="1:1" x14ac:dyDescent="0.35">
      <c r="A129" s="4" t="s">
        <v>224</v>
      </c>
    </row>
    <row r="130" spans="1:1" x14ac:dyDescent="0.35">
      <c r="A130" s="4" t="s">
        <v>225</v>
      </c>
    </row>
    <row r="131" spans="1:1" x14ac:dyDescent="0.35">
      <c r="A131" s="4" t="s">
        <v>226</v>
      </c>
    </row>
    <row r="132" spans="1:1" x14ac:dyDescent="0.35">
      <c r="A132" s="4" t="s">
        <v>227</v>
      </c>
    </row>
    <row r="133" spans="1:1" x14ac:dyDescent="0.35">
      <c r="A133" s="4" t="s">
        <v>228</v>
      </c>
    </row>
    <row r="134" spans="1:1" x14ac:dyDescent="0.35">
      <c r="A134" s="4" t="s">
        <v>229</v>
      </c>
    </row>
    <row r="135" spans="1:1" x14ac:dyDescent="0.35">
      <c r="A135" s="4" t="s">
        <v>230</v>
      </c>
    </row>
    <row r="136" spans="1:1" x14ac:dyDescent="0.35">
      <c r="A136" s="4" t="s">
        <v>231</v>
      </c>
    </row>
    <row r="137" spans="1:1" x14ac:dyDescent="0.35">
      <c r="A137" s="4" t="s">
        <v>232</v>
      </c>
    </row>
    <row r="138" spans="1:1" x14ac:dyDescent="0.35">
      <c r="A138" s="4" t="s">
        <v>233</v>
      </c>
    </row>
    <row r="139" spans="1:1" x14ac:dyDescent="0.35">
      <c r="A139" s="4" t="s">
        <v>235</v>
      </c>
    </row>
    <row r="140" spans="1:1" x14ac:dyDescent="0.35">
      <c r="A140" s="4" t="s">
        <v>237</v>
      </c>
    </row>
    <row r="141" spans="1:1" x14ac:dyDescent="0.35">
      <c r="A141" s="4" t="s">
        <v>238</v>
      </c>
    </row>
    <row r="142" spans="1:1" x14ac:dyDescent="0.35">
      <c r="A142" s="4" t="s">
        <v>239</v>
      </c>
    </row>
    <row r="143" spans="1:1" x14ac:dyDescent="0.35">
      <c r="A143" s="4" t="s">
        <v>240</v>
      </c>
    </row>
    <row r="144" spans="1:1" x14ac:dyDescent="0.35">
      <c r="A144" s="4" t="s">
        <v>241</v>
      </c>
    </row>
    <row r="145" spans="1:1" x14ac:dyDescent="0.35">
      <c r="A145" s="4" t="s">
        <v>242</v>
      </c>
    </row>
    <row r="146" spans="1:1" x14ac:dyDescent="0.35">
      <c r="A146" s="4" t="s">
        <v>243</v>
      </c>
    </row>
    <row r="147" spans="1:1" x14ac:dyDescent="0.35">
      <c r="A147" s="4" t="s">
        <v>244</v>
      </c>
    </row>
    <row r="148" spans="1:1" x14ac:dyDescent="0.35">
      <c r="A148" s="4" t="s">
        <v>246</v>
      </c>
    </row>
    <row r="149" spans="1:1" x14ac:dyDescent="0.35">
      <c r="A149" s="4" t="s">
        <v>247</v>
      </c>
    </row>
    <row r="150" spans="1:1" x14ac:dyDescent="0.35">
      <c r="A150" s="4" t="s">
        <v>248</v>
      </c>
    </row>
    <row r="151" spans="1:1" x14ac:dyDescent="0.35">
      <c r="A151" s="4" t="s">
        <v>249</v>
      </c>
    </row>
    <row r="152" spans="1:1" x14ac:dyDescent="0.35">
      <c r="A152" s="4" t="s">
        <v>251</v>
      </c>
    </row>
    <row r="153" spans="1:1" x14ac:dyDescent="0.35">
      <c r="A153" s="4" t="s">
        <v>252</v>
      </c>
    </row>
    <row r="154" spans="1:1" x14ac:dyDescent="0.35">
      <c r="A154" s="4" t="s">
        <v>253</v>
      </c>
    </row>
    <row r="155" spans="1:1" x14ac:dyDescent="0.35">
      <c r="A155" s="4" t="s">
        <v>254</v>
      </c>
    </row>
    <row r="156" spans="1:1" x14ac:dyDescent="0.35">
      <c r="A156" s="4" t="s">
        <v>255</v>
      </c>
    </row>
    <row r="157" spans="1:1" x14ac:dyDescent="0.35">
      <c r="A157" s="4" t="s">
        <v>256</v>
      </c>
    </row>
    <row r="158" spans="1:1" x14ac:dyDescent="0.35">
      <c r="A158" s="4" t="s">
        <v>258</v>
      </c>
    </row>
    <row r="159" spans="1:1" x14ac:dyDescent="0.35">
      <c r="A159" s="4" t="s">
        <v>260</v>
      </c>
    </row>
    <row r="160" spans="1:1" x14ac:dyDescent="0.35">
      <c r="A160" s="4" t="s">
        <v>262</v>
      </c>
    </row>
    <row r="161" spans="1:1" x14ac:dyDescent="0.35">
      <c r="A161" s="4" t="s">
        <v>263</v>
      </c>
    </row>
    <row r="162" spans="1:1" x14ac:dyDescent="0.35">
      <c r="A162" s="4" t="s">
        <v>264</v>
      </c>
    </row>
    <row r="163" spans="1:1" x14ac:dyDescent="0.35">
      <c r="A163" s="4" t="s">
        <v>266</v>
      </c>
    </row>
    <row r="164" spans="1:1" x14ac:dyDescent="0.35">
      <c r="A164" s="4" t="s">
        <v>267</v>
      </c>
    </row>
    <row r="165" spans="1:1" x14ac:dyDescent="0.35">
      <c r="A165" s="4" t="s">
        <v>268</v>
      </c>
    </row>
    <row r="166" spans="1:1" x14ac:dyDescent="0.35">
      <c r="A166" s="4" t="s">
        <v>269</v>
      </c>
    </row>
    <row r="167" spans="1:1" x14ac:dyDescent="0.35">
      <c r="A167" s="4" t="s">
        <v>270</v>
      </c>
    </row>
    <row r="168" spans="1:1" x14ac:dyDescent="0.35">
      <c r="A168" s="4" t="s">
        <v>271</v>
      </c>
    </row>
    <row r="169" spans="1:1" x14ac:dyDescent="0.35">
      <c r="A169" s="4" t="s">
        <v>272</v>
      </c>
    </row>
    <row r="170" spans="1:1" x14ac:dyDescent="0.35">
      <c r="A170" s="4" t="s">
        <v>273</v>
      </c>
    </row>
    <row r="171" spans="1:1" x14ac:dyDescent="0.35">
      <c r="A171" s="4" t="s">
        <v>274</v>
      </c>
    </row>
    <row r="172" spans="1:1" x14ac:dyDescent="0.35">
      <c r="A172" s="4" t="s">
        <v>275</v>
      </c>
    </row>
    <row r="173" spans="1:1" x14ac:dyDescent="0.35">
      <c r="A173" s="4" t="s">
        <v>276</v>
      </c>
    </row>
    <row r="174" spans="1:1" x14ac:dyDescent="0.35">
      <c r="A174" s="4" t="s">
        <v>277</v>
      </c>
    </row>
    <row r="175" spans="1:1" x14ac:dyDescent="0.35">
      <c r="A175" s="4" t="s">
        <v>279</v>
      </c>
    </row>
    <row r="176" spans="1:1" x14ac:dyDescent="0.35">
      <c r="A176" s="4" t="s">
        <v>281</v>
      </c>
    </row>
    <row r="177" spans="1:1" x14ac:dyDescent="0.35">
      <c r="A177" s="4" t="s">
        <v>283</v>
      </c>
    </row>
    <row r="178" spans="1:1" x14ac:dyDescent="0.35">
      <c r="A178" s="4" t="s">
        <v>284</v>
      </c>
    </row>
    <row r="179" spans="1:1" x14ac:dyDescent="0.35">
      <c r="A179" s="4" t="s">
        <v>285</v>
      </c>
    </row>
    <row r="180" spans="1:1" x14ac:dyDescent="0.35">
      <c r="A180" s="4" t="s">
        <v>287</v>
      </c>
    </row>
    <row r="181" spans="1:1" x14ac:dyDescent="0.35">
      <c r="A181" s="4" t="s">
        <v>288</v>
      </c>
    </row>
    <row r="182" spans="1:1" x14ac:dyDescent="0.35">
      <c r="A182" s="4" t="s">
        <v>290</v>
      </c>
    </row>
    <row r="183" spans="1:1" x14ac:dyDescent="0.35">
      <c r="A183" s="4" t="s">
        <v>291</v>
      </c>
    </row>
    <row r="184" spans="1:1" x14ac:dyDescent="0.35">
      <c r="A184" s="4" t="s">
        <v>292</v>
      </c>
    </row>
    <row r="185" spans="1:1" x14ac:dyDescent="0.35">
      <c r="A185" s="4" t="s">
        <v>293</v>
      </c>
    </row>
    <row r="186" spans="1:1" x14ac:dyDescent="0.35">
      <c r="A186" s="4" t="s">
        <v>295</v>
      </c>
    </row>
    <row r="187" spans="1:1" x14ac:dyDescent="0.35">
      <c r="A187" s="4" t="s">
        <v>296</v>
      </c>
    </row>
    <row r="188" spans="1:1" x14ac:dyDescent="0.35">
      <c r="A188" s="4" t="s">
        <v>297</v>
      </c>
    </row>
    <row r="189" spans="1:1" x14ac:dyDescent="0.35">
      <c r="A189" s="4" t="s">
        <v>299</v>
      </c>
    </row>
    <row r="190" spans="1:1" x14ac:dyDescent="0.35">
      <c r="A190" s="4" t="s">
        <v>300</v>
      </c>
    </row>
    <row r="191" spans="1:1" x14ac:dyDescent="0.35">
      <c r="A191" s="4" t="s">
        <v>301</v>
      </c>
    </row>
    <row r="192" spans="1:1" x14ac:dyDescent="0.35">
      <c r="A192" s="4" t="s">
        <v>303</v>
      </c>
    </row>
    <row r="193" spans="1:1" x14ac:dyDescent="0.35">
      <c r="A193" s="4" t="s">
        <v>305</v>
      </c>
    </row>
    <row r="194" spans="1:1" x14ac:dyDescent="0.35">
      <c r="A194" s="4" t="s">
        <v>306</v>
      </c>
    </row>
    <row r="195" spans="1:1" x14ac:dyDescent="0.35">
      <c r="A195" s="4" t="s">
        <v>307</v>
      </c>
    </row>
    <row r="196" spans="1:1" x14ac:dyDescent="0.35">
      <c r="A196" s="4" t="s">
        <v>308</v>
      </c>
    </row>
    <row r="197" spans="1:1" x14ac:dyDescent="0.35">
      <c r="A197" s="4" t="s">
        <v>310</v>
      </c>
    </row>
    <row r="198" spans="1:1" x14ac:dyDescent="0.35">
      <c r="A198" s="4" t="s">
        <v>311</v>
      </c>
    </row>
    <row r="199" spans="1:1" x14ac:dyDescent="0.35">
      <c r="A199" s="4" t="s">
        <v>312</v>
      </c>
    </row>
    <row r="200" spans="1:1" x14ac:dyDescent="0.35">
      <c r="A200" s="4" t="s">
        <v>313</v>
      </c>
    </row>
    <row r="201" spans="1:1" x14ac:dyDescent="0.35">
      <c r="A201" s="4" t="s">
        <v>314</v>
      </c>
    </row>
    <row r="202" spans="1:1" x14ac:dyDescent="0.35">
      <c r="A202" s="4" t="s">
        <v>315</v>
      </c>
    </row>
    <row r="203" spans="1:1" x14ac:dyDescent="0.35">
      <c r="A203" s="4" t="s">
        <v>316</v>
      </c>
    </row>
    <row r="204" spans="1:1" x14ac:dyDescent="0.35">
      <c r="A204" s="4" t="s">
        <v>317</v>
      </c>
    </row>
    <row r="205" spans="1:1" x14ac:dyDescent="0.35">
      <c r="A205" s="4" t="s">
        <v>319</v>
      </c>
    </row>
    <row r="206" spans="1:1" x14ac:dyDescent="0.35">
      <c r="A206" s="4" t="s">
        <v>320</v>
      </c>
    </row>
    <row r="207" spans="1:1" x14ac:dyDescent="0.35">
      <c r="A207" s="4" t="s">
        <v>321</v>
      </c>
    </row>
    <row r="208" spans="1:1" x14ac:dyDescent="0.35">
      <c r="A208" s="4" t="s">
        <v>322</v>
      </c>
    </row>
    <row r="209" spans="1:1" x14ac:dyDescent="0.35">
      <c r="A209" s="4" t="s">
        <v>324</v>
      </c>
    </row>
    <row r="210" spans="1:1" x14ac:dyDescent="0.35">
      <c r="A210" s="4" t="s">
        <v>325</v>
      </c>
    </row>
    <row r="211" spans="1:1" x14ac:dyDescent="0.35">
      <c r="A211" s="4" t="s">
        <v>326</v>
      </c>
    </row>
    <row r="212" spans="1:1" x14ac:dyDescent="0.35">
      <c r="A212" s="4" t="s">
        <v>327</v>
      </c>
    </row>
    <row r="213" spans="1:1" x14ac:dyDescent="0.35">
      <c r="A213" s="4" t="s">
        <v>328</v>
      </c>
    </row>
    <row r="214" spans="1:1" x14ac:dyDescent="0.35">
      <c r="A214" s="4" t="s">
        <v>330</v>
      </c>
    </row>
    <row r="215" spans="1:1" x14ac:dyDescent="0.35">
      <c r="A215" s="4" t="s">
        <v>331</v>
      </c>
    </row>
    <row r="216" spans="1:1" x14ac:dyDescent="0.35">
      <c r="A216" s="4" t="s">
        <v>332</v>
      </c>
    </row>
    <row r="217" spans="1:1" x14ac:dyDescent="0.35">
      <c r="A217" s="4" t="s">
        <v>333</v>
      </c>
    </row>
    <row r="218" spans="1:1" x14ac:dyDescent="0.35">
      <c r="A218" s="4" t="s">
        <v>335</v>
      </c>
    </row>
    <row r="219" spans="1:1" x14ac:dyDescent="0.35">
      <c r="A219" s="4" t="s">
        <v>336</v>
      </c>
    </row>
    <row r="220" spans="1:1" x14ac:dyDescent="0.35">
      <c r="A220" s="4" t="s">
        <v>337</v>
      </c>
    </row>
    <row r="221" spans="1:1" x14ac:dyDescent="0.35">
      <c r="A221" s="4" t="s">
        <v>338</v>
      </c>
    </row>
    <row r="222" spans="1:1" x14ac:dyDescent="0.35">
      <c r="A222" s="4" t="s">
        <v>339</v>
      </c>
    </row>
    <row r="223" spans="1:1" x14ac:dyDescent="0.35">
      <c r="A223" s="4" t="s">
        <v>340</v>
      </c>
    </row>
    <row r="224" spans="1:1" x14ac:dyDescent="0.35">
      <c r="A224" s="4" t="s">
        <v>342</v>
      </c>
    </row>
    <row r="225" spans="1:1" x14ac:dyDescent="0.35">
      <c r="A225" s="4" t="s">
        <v>343</v>
      </c>
    </row>
    <row r="226" spans="1:1" x14ac:dyDescent="0.35">
      <c r="A226" s="4" t="s">
        <v>344</v>
      </c>
    </row>
    <row r="227" spans="1:1" x14ac:dyDescent="0.35">
      <c r="A227" s="4" t="s">
        <v>345</v>
      </c>
    </row>
    <row r="228" spans="1:1" x14ac:dyDescent="0.35">
      <c r="A228" s="4" t="s">
        <v>347</v>
      </c>
    </row>
    <row r="229" spans="1:1" x14ac:dyDescent="0.35">
      <c r="A229" s="4" t="s">
        <v>348</v>
      </c>
    </row>
    <row r="230" spans="1:1" x14ac:dyDescent="0.35">
      <c r="A230" s="4" t="s">
        <v>349</v>
      </c>
    </row>
    <row r="231" spans="1:1" x14ac:dyDescent="0.35">
      <c r="A231" s="4" t="s">
        <v>350</v>
      </c>
    </row>
    <row r="232" spans="1:1" x14ac:dyDescent="0.35">
      <c r="A232" s="4" t="s">
        <v>351</v>
      </c>
    </row>
    <row r="233" spans="1:1" x14ac:dyDescent="0.35">
      <c r="A233" s="4" t="s">
        <v>352</v>
      </c>
    </row>
    <row r="234" spans="1:1" x14ac:dyDescent="0.35">
      <c r="A234" s="4" t="s">
        <v>353</v>
      </c>
    </row>
    <row r="235" spans="1:1" x14ac:dyDescent="0.35">
      <c r="A235" s="4" t="s">
        <v>355</v>
      </c>
    </row>
    <row r="236" spans="1:1" x14ac:dyDescent="0.35">
      <c r="A236" s="4" t="s">
        <v>356</v>
      </c>
    </row>
    <row r="237" spans="1:1" x14ac:dyDescent="0.35">
      <c r="A237" s="4" t="s">
        <v>357</v>
      </c>
    </row>
    <row r="238" spans="1:1" x14ac:dyDescent="0.35">
      <c r="A238" s="4" t="s">
        <v>358</v>
      </c>
    </row>
    <row r="239" spans="1:1" x14ac:dyDescent="0.35">
      <c r="A239" s="4" t="s">
        <v>359</v>
      </c>
    </row>
    <row r="240" spans="1:1" x14ac:dyDescent="0.35">
      <c r="A240" s="4" t="s">
        <v>360</v>
      </c>
    </row>
    <row r="241" spans="1:1" x14ac:dyDescent="0.35">
      <c r="A241" s="4" t="s">
        <v>361</v>
      </c>
    </row>
    <row r="242" spans="1:1" x14ac:dyDescent="0.35">
      <c r="A242" s="4" t="s">
        <v>362</v>
      </c>
    </row>
    <row r="243" spans="1:1" x14ac:dyDescent="0.35">
      <c r="A243" s="4" t="s">
        <v>364</v>
      </c>
    </row>
    <row r="244" spans="1:1" x14ac:dyDescent="0.35">
      <c r="A244" s="4" t="s">
        <v>365</v>
      </c>
    </row>
    <row r="245" spans="1:1" x14ac:dyDescent="0.35">
      <c r="A245" s="4" t="s">
        <v>367</v>
      </c>
    </row>
    <row r="246" spans="1:1" x14ac:dyDescent="0.35">
      <c r="A246" s="4" t="s">
        <v>368</v>
      </c>
    </row>
    <row r="247" spans="1:1" x14ac:dyDescent="0.35">
      <c r="A247" s="4" t="s">
        <v>369</v>
      </c>
    </row>
    <row r="248" spans="1:1" x14ac:dyDescent="0.35">
      <c r="A248" s="4" t="s">
        <v>370</v>
      </c>
    </row>
    <row r="249" spans="1:1" x14ac:dyDescent="0.35">
      <c r="A249" s="4" t="s">
        <v>371</v>
      </c>
    </row>
    <row r="250" spans="1:1" x14ac:dyDescent="0.35">
      <c r="A250" s="4" t="s">
        <v>372</v>
      </c>
    </row>
    <row r="251" spans="1:1" x14ac:dyDescent="0.35">
      <c r="A251" s="4" t="s">
        <v>373</v>
      </c>
    </row>
    <row r="252" spans="1:1" x14ac:dyDescent="0.35">
      <c r="A252" s="4" t="s">
        <v>374</v>
      </c>
    </row>
    <row r="253" spans="1:1" x14ac:dyDescent="0.35">
      <c r="A253" s="4" t="s">
        <v>375</v>
      </c>
    </row>
    <row r="254" spans="1:1" x14ac:dyDescent="0.35">
      <c r="A254" s="4" t="s">
        <v>376</v>
      </c>
    </row>
    <row r="255" spans="1:1" x14ac:dyDescent="0.35">
      <c r="A255" s="4" t="s">
        <v>377</v>
      </c>
    </row>
    <row r="256" spans="1:1" x14ac:dyDescent="0.35">
      <c r="A256" s="4" t="s">
        <v>378</v>
      </c>
    </row>
    <row r="257" spans="1:1" x14ac:dyDescent="0.35">
      <c r="A257" s="4" t="s">
        <v>380</v>
      </c>
    </row>
    <row r="258" spans="1:1" x14ac:dyDescent="0.35">
      <c r="A258" s="4" t="s">
        <v>381</v>
      </c>
    </row>
    <row r="259" spans="1:1" x14ac:dyDescent="0.35">
      <c r="A259" s="4" t="s">
        <v>382</v>
      </c>
    </row>
    <row r="260" spans="1:1" x14ac:dyDescent="0.35">
      <c r="A260" s="4" t="s">
        <v>384</v>
      </c>
    </row>
    <row r="261" spans="1:1" x14ac:dyDescent="0.35">
      <c r="A261" s="4" t="s">
        <v>385</v>
      </c>
    </row>
    <row r="262" spans="1:1" x14ac:dyDescent="0.35">
      <c r="A262" s="4" t="s">
        <v>386</v>
      </c>
    </row>
    <row r="263" spans="1:1" x14ac:dyDescent="0.35">
      <c r="A263" s="4" t="s">
        <v>388</v>
      </c>
    </row>
    <row r="264" spans="1:1" x14ac:dyDescent="0.35">
      <c r="A264" s="4" t="s">
        <v>390</v>
      </c>
    </row>
    <row r="265" spans="1:1" x14ac:dyDescent="0.35">
      <c r="A265" s="4" t="s">
        <v>391</v>
      </c>
    </row>
    <row r="266" spans="1:1" x14ac:dyDescent="0.35">
      <c r="A266" s="4" t="s">
        <v>392</v>
      </c>
    </row>
    <row r="267" spans="1:1" x14ac:dyDescent="0.35">
      <c r="A267" s="4" t="s">
        <v>394</v>
      </c>
    </row>
    <row r="268" spans="1:1" x14ac:dyDescent="0.35">
      <c r="A268" s="4" t="s">
        <v>395</v>
      </c>
    </row>
    <row r="269" spans="1:1" x14ac:dyDescent="0.35">
      <c r="A269" s="4" t="s">
        <v>396</v>
      </c>
    </row>
    <row r="270" spans="1:1" x14ac:dyDescent="0.35">
      <c r="A270" s="4" t="s">
        <v>397</v>
      </c>
    </row>
    <row r="271" spans="1:1" x14ac:dyDescent="0.35">
      <c r="A271" s="4" t="s">
        <v>398</v>
      </c>
    </row>
    <row r="272" spans="1:1" x14ac:dyDescent="0.35">
      <c r="A272" s="4" t="s">
        <v>399</v>
      </c>
    </row>
    <row r="273" spans="1:1" x14ac:dyDescent="0.35">
      <c r="A273" s="4" t="s">
        <v>401</v>
      </c>
    </row>
    <row r="274" spans="1:1" x14ac:dyDescent="0.35">
      <c r="A274" s="4" t="s">
        <v>402</v>
      </c>
    </row>
    <row r="275" spans="1:1" x14ac:dyDescent="0.35">
      <c r="A275" s="4" t="s">
        <v>403</v>
      </c>
    </row>
    <row r="276" spans="1:1" x14ac:dyDescent="0.35">
      <c r="A276" s="4" t="s">
        <v>404</v>
      </c>
    </row>
    <row r="277" spans="1:1" x14ac:dyDescent="0.35">
      <c r="A277" s="4" t="s">
        <v>405</v>
      </c>
    </row>
    <row r="278" spans="1:1" x14ac:dyDescent="0.35">
      <c r="A278" s="4" t="s">
        <v>406</v>
      </c>
    </row>
    <row r="279" spans="1:1" x14ac:dyDescent="0.35">
      <c r="A279" s="4" t="s">
        <v>407</v>
      </c>
    </row>
    <row r="280" spans="1:1" x14ac:dyDescent="0.35">
      <c r="A280" s="4" t="s">
        <v>408</v>
      </c>
    </row>
    <row r="281" spans="1:1" x14ac:dyDescent="0.35">
      <c r="A281" s="4" t="s">
        <v>409</v>
      </c>
    </row>
    <row r="282" spans="1:1" x14ac:dyDescent="0.35">
      <c r="A282" s="4" t="s">
        <v>411</v>
      </c>
    </row>
    <row r="283" spans="1:1" x14ac:dyDescent="0.35">
      <c r="A283" s="4" t="s">
        <v>412</v>
      </c>
    </row>
    <row r="284" spans="1:1" x14ac:dyDescent="0.35">
      <c r="A284" s="4" t="s">
        <v>413</v>
      </c>
    </row>
    <row r="285" spans="1:1" x14ac:dyDescent="0.35">
      <c r="A285" s="4" t="s">
        <v>414</v>
      </c>
    </row>
    <row r="286" spans="1:1" x14ac:dyDescent="0.35">
      <c r="A286" s="4" t="s">
        <v>415</v>
      </c>
    </row>
    <row r="287" spans="1:1" x14ac:dyDescent="0.35">
      <c r="A287" s="4" t="s">
        <v>416</v>
      </c>
    </row>
    <row r="288" spans="1:1" x14ac:dyDescent="0.35">
      <c r="A288" s="4" t="s">
        <v>417</v>
      </c>
    </row>
    <row r="289" spans="1:1" x14ac:dyDescent="0.35">
      <c r="A289" s="4" t="s">
        <v>418</v>
      </c>
    </row>
    <row r="290" spans="1:1" x14ac:dyDescent="0.35">
      <c r="A290" s="4" t="s">
        <v>420</v>
      </c>
    </row>
    <row r="291" spans="1:1" x14ac:dyDescent="0.35">
      <c r="A291" s="4" t="s">
        <v>421</v>
      </c>
    </row>
    <row r="292" spans="1:1" x14ac:dyDescent="0.35">
      <c r="A292" s="4" t="s">
        <v>423</v>
      </c>
    </row>
    <row r="293" spans="1:1" x14ac:dyDescent="0.35">
      <c r="A293" s="4" t="s">
        <v>424</v>
      </c>
    </row>
    <row r="294" spans="1:1" x14ac:dyDescent="0.35">
      <c r="A294" s="4" t="s">
        <v>425</v>
      </c>
    </row>
    <row r="295" spans="1:1" x14ac:dyDescent="0.35">
      <c r="A295" s="4" t="s">
        <v>426</v>
      </c>
    </row>
    <row r="296" spans="1:1" x14ac:dyDescent="0.35">
      <c r="A296" s="4" t="s">
        <v>427</v>
      </c>
    </row>
    <row r="297" spans="1:1" x14ac:dyDescent="0.35">
      <c r="A297" s="4" t="s">
        <v>428</v>
      </c>
    </row>
    <row r="298" spans="1:1" x14ac:dyDescent="0.35">
      <c r="A298" s="4" t="s">
        <v>430</v>
      </c>
    </row>
    <row r="299" spans="1:1" x14ac:dyDescent="0.35">
      <c r="A299" s="4" t="s">
        <v>432</v>
      </c>
    </row>
    <row r="300" spans="1:1" x14ac:dyDescent="0.35">
      <c r="A300" s="4" t="s">
        <v>433</v>
      </c>
    </row>
    <row r="301" spans="1:1" x14ac:dyDescent="0.35">
      <c r="A301" s="4" t="s">
        <v>434</v>
      </c>
    </row>
    <row r="302" spans="1:1" x14ac:dyDescent="0.35">
      <c r="A302" s="4" t="s">
        <v>435</v>
      </c>
    </row>
    <row r="303" spans="1:1" x14ac:dyDescent="0.35">
      <c r="A303" s="4" t="s">
        <v>436</v>
      </c>
    </row>
    <row r="304" spans="1:1" x14ac:dyDescent="0.35">
      <c r="A304" s="4" t="s">
        <v>437</v>
      </c>
    </row>
    <row r="305" spans="1:1" x14ac:dyDescent="0.35">
      <c r="A305" s="4" t="s">
        <v>438</v>
      </c>
    </row>
    <row r="306" spans="1:1" x14ac:dyDescent="0.35">
      <c r="A306" s="4" t="s">
        <v>439</v>
      </c>
    </row>
    <row r="307" spans="1:1" x14ac:dyDescent="0.35">
      <c r="A307" s="4" t="s">
        <v>440</v>
      </c>
    </row>
    <row r="308" spans="1:1" x14ac:dyDescent="0.35">
      <c r="A308" s="4" t="s">
        <v>441</v>
      </c>
    </row>
    <row r="309" spans="1:1" x14ac:dyDescent="0.35">
      <c r="A309" s="4" t="s">
        <v>442</v>
      </c>
    </row>
    <row r="310" spans="1:1" x14ac:dyDescent="0.35">
      <c r="A310" s="4" t="s">
        <v>443</v>
      </c>
    </row>
    <row r="311" spans="1:1" x14ac:dyDescent="0.35">
      <c r="A311" s="4" t="s">
        <v>444</v>
      </c>
    </row>
    <row r="312" spans="1:1" x14ac:dyDescent="0.35">
      <c r="A312" s="4" t="s">
        <v>445</v>
      </c>
    </row>
    <row r="313" spans="1:1" x14ac:dyDescent="0.35">
      <c r="A313" s="4" t="s">
        <v>446</v>
      </c>
    </row>
    <row r="314" spans="1:1" x14ac:dyDescent="0.35">
      <c r="A314" s="4" t="s">
        <v>447</v>
      </c>
    </row>
    <row r="315" spans="1:1" x14ac:dyDescent="0.35">
      <c r="A315" s="4" t="s">
        <v>448</v>
      </c>
    </row>
    <row r="316" spans="1:1" x14ac:dyDescent="0.35">
      <c r="A316" s="4" t="s">
        <v>449</v>
      </c>
    </row>
    <row r="317" spans="1:1" x14ac:dyDescent="0.35">
      <c r="A317" s="4" t="s">
        <v>450</v>
      </c>
    </row>
    <row r="318" spans="1:1" x14ac:dyDescent="0.35">
      <c r="A318" s="4" t="s">
        <v>451</v>
      </c>
    </row>
    <row r="319" spans="1:1" x14ac:dyDescent="0.35">
      <c r="A319" s="4" t="s">
        <v>452</v>
      </c>
    </row>
    <row r="320" spans="1:1" x14ac:dyDescent="0.35">
      <c r="A320" s="4" t="s">
        <v>453</v>
      </c>
    </row>
    <row r="321" spans="1:1" x14ac:dyDescent="0.35">
      <c r="A321" s="4" t="s">
        <v>454</v>
      </c>
    </row>
    <row r="322" spans="1:1" x14ac:dyDescent="0.35">
      <c r="A322" s="4" t="s">
        <v>455</v>
      </c>
    </row>
    <row r="323" spans="1:1" x14ac:dyDescent="0.35">
      <c r="A323" s="4" t="s">
        <v>456</v>
      </c>
    </row>
    <row r="324" spans="1:1" x14ac:dyDescent="0.35">
      <c r="A324" s="4" t="s">
        <v>457</v>
      </c>
    </row>
    <row r="325" spans="1:1" x14ac:dyDescent="0.35">
      <c r="A325" s="4" t="s">
        <v>458</v>
      </c>
    </row>
    <row r="326" spans="1:1" x14ac:dyDescent="0.35">
      <c r="A326" s="4" t="s">
        <v>459</v>
      </c>
    </row>
    <row r="327" spans="1:1" x14ac:dyDescent="0.35">
      <c r="A327" s="4" t="s">
        <v>460</v>
      </c>
    </row>
    <row r="328" spans="1:1" x14ac:dyDescent="0.35">
      <c r="A328" s="4" t="s">
        <v>461</v>
      </c>
    </row>
    <row r="329" spans="1:1" x14ac:dyDescent="0.35">
      <c r="A329" s="4" t="s">
        <v>463</v>
      </c>
    </row>
    <row r="330" spans="1:1" x14ac:dyDescent="0.35">
      <c r="A330" s="4" t="s">
        <v>464</v>
      </c>
    </row>
    <row r="331" spans="1:1" x14ac:dyDescent="0.35">
      <c r="A331" s="4" t="s">
        <v>465</v>
      </c>
    </row>
    <row r="332" spans="1:1" x14ac:dyDescent="0.35">
      <c r="A332" s="4" t="s">
        <v>466</v>
      </c>
    </row>
    <row r="333" spans="1:1" x14ac:dyDescent="0.35">
      <c r="A333" s="4" t="s">
        <v>467</v>
      </c>
    </row>
    <row r="334" spans="1:1" x14ac:dyDescent="0.35">
      <c r="A334" s="4" t="s">
        <v>468</v>
      </c>
    </row>
    <row r="335" spans="1:1" x14ac:dyDescent="0.35">
      <c r="A335" s="4" t="s">
        <v>469</v>
      </c>
    </row>
    <row r="336" spans="1:1" x14ac:dyDescent="0.35">
      <c r="A336" s="4" t="s">
        <v>470</v>
      </c>
    </row>
    <row r="337" spans="1:1" x14ac:dyDescent="0.35">
      <c r="A337" s="4" t="s">
        <v>471</v>
      </c>
    </row>
    <row r="338" spans="1:1" x14ac:dyDescent="0.35">
      <c r="A338" s="4" t="s">
        <v>472</v>
      </c>
    </row>
    <row r="339" spans="1:1" x14ac:dyDescent="0.35">
      <c r="A339" s="4" t="s">
        <v>473</v>
      </c>
    </row>
    <row r="340" spans="1:1" x14ac:dyDescent="0.35">
      <c r="A340" s="4" t="s">
        <v>474</v>
      </c>
    </row>
    <row r="341" spans="1:1" x14ac:dyDescent="0.35">
      <c r="A341" s="4" t="s">
        <v>475</v>
      </c>
    </row>
    <row r="342" spans="1:1" x14ac:dyDescent="0.35">
      <c r="A342" s="4" t="s">
        <v>476</v>
      </c>
    </row>
    <row r="343" spans="1:1" x14ac:dyDescent="0.35">
      <c r="A343" s="4" t="s">
        <v>477</v>
      </c>
    </row>
    <row r="344" spans="1:1" x14ac:dyDescent="0.35">
      <c r="A344" s="4" t="s">
        <v>479</v>
      </c>
    </row>
    <row r="345" spans="1:1" x14ac:dyDescent="0.35">
      <c r="A345" s="4" t="s">
        <v>481</v>
      </c>
    </row>
    <row r="346" spans="1:1" x14ac:dyDescent="0.35">
      <c r="A346" s="4" t="s">
        <v>482</v>
      </c>
    </row>
    <row r="347" spans="1:1" x14ac:dyDescent="0.35">
      <c r="A347" s="4" t="s">
        <v>483</v>
      </c>
    </row>
    <row r="348" spans="1:1" x14ac:dyDescent="0.35">
      <c r="A348" s="4" t="s">
        <v>484</v>
      </c>
    </row>
    <row r="349" spans="1:1" x14ac:dyDescent="0.35">
      <c r="A349" s="4" t="s">
        <v>485</v>
      </c>
    </row>
    <row r="350" spans="1:1" x14ac:dyDescent="0.35">
      <c r="A350" s="4" t="s">
        <v>486</v>
      </c>
    </row>
    <row r="351" spans="1:1" x14ac:dyDescent="0.35">
      <c r="A351" s="4" t="s">
        <v>487</v>
      </c>
    </row>
    <row r="352" spans="1:1" x14ac:dyDescent="0.35">
      <c r="A352" s="4" t="s">
        <v>488</v>
      </c>
    </row>
    <row r="353" spans="1:1" x14ac:dyDescent="0.35">
      <c r="A353" s="4" t="s">
        <v>490</v>
      </c>
    </row>
    <row r="354" spans="1:1" x14ac:dyDescent="0.35">
      <c r="A354" s="4" t="s">
        <v>492</v>
      </c>
    </row>
    <row r="355" spans="1:1" x14ac:dyDescent="0.35">
      <c r="A355" s="4" t="s">
        <v>493</v>
      </c>
    </row>
    <row r="356" spans="1:1" x14ac:dyDescent="0.35">
      <c r="A356" s="4" t="s">
        <v>494</v>
      </c>
    </row>
    <row r="357" spans="1:1" x14ac:dyDescent="0.35">
      <c r="A357" s="4" t="s">
        <v>495</v>
      </c>
    </row>
    <row r="358" spans="1:1" x14ac:dyDescent="0.35">
      <c r="A358" s="4" t="s">
        <v>496</v>
      </c>
    </row>
    <row r="359" spans="1:1" x14ac:dyDescent="0.35">
      <c r="A359" s="4" t="s">
        <v>497</v>
      </c>
    </row>
    <row r="360" spans="1:1" x14ac:dyDescent="0.35">
      <c r="A360" s="4" t="s">
        <v>498</v>
      </c>
    </row>
    <row r="361" spans="1:1" x14ac:dyDescent="0.35">
      <c r="A361" s="4" t="s">
        <v>500</v>
      </c>
    </row>
    <row r="362" spans="1:1" x14ac:dyDescent="0.35">
      <c r="A362" s="4" t="s">
        <v>501</v>
      </c>
    </row>
    <row r="363" spans="1:1" x14ac:dyDescent="0.35">
      <c r="A363" s="4" t="s">
        <v>503</v>
      </c>
    </row>
    <row r="364" spans="1:1" x14ac:dyDescent="0.35">
      <c r="A364" s="4" t="s">
        <v>504</v>
      </c>
    </row>
    <row r="365" spans="1:1" x14ac:dyDescent="0.35">
      <c r="A365" s="4" t="s">
        <v>505</v>
      </c>
    </row>
    <row r="366" spans="1:1" x14ac:dyDescent="0.35">
      <c r="A366" s="4" t="s">
        <v>507</v>
      </c>
    </row>
    <row r="367" spans="1:1" x14ac:dyDescent="0.35">
      <c r="A367" s="4" t="s">
        <v>509</v>
      </c>
    </row>
    <row r="368" spans="1:1" x14ac:dyDescent="0.35">
      <c r="A368" s="4" t="s">
        <v>510</v>
      </c>
    </row>
    <row r="369" spans="1:1" x14ac:dyDescent="0.35">
      <c r="A369" s="4" t="s">
        <v>511</v>
      </c>
    </row>
    <row r="370" spans="1:1" x14ac:dyDescent="0.35">
      <c r="A370" s="4" t="s">
        <v>512</v>
      </c>
    </row>
    <row r="371" spans="1:1" x14ac:dyDescent="0.35">
      <c r="A371" s="4" t="s">
        <v>513</v>
      </c>
    </row>
    <row r="372" spans="1:1" x14ac:dyDescent="0.35">
      <c r="A372" s="4" t="s">
        <v>514</v>
      </c>
    </row>
    <row r="373" spans="1:1" x14ac:dyDescent="0.35">
      <c r="A373" s="4" t="s">
        <v>515</v>
      </c>
    </row>
    <row r="374" spans="1:1" x14ac:dyDescent="0.35">
      <c r="A374" s="4" t="s">
        <v>516</v>
      </c>
    </row>
    <row r="375" spans="1:1" x14ac:dyDescent="0.35">
      <c r="A375" s="4" t="s">
        <v>518</v>
      </c>
    </row>
    <row r="376" spans="1:1" x14ac:dyDescent="0.35">
      <c r="A376" s="4" t="s">
        <v>519</v>
      </c>
    </row>
    <row r="377" spans="1:1" x14ac:dyDescent="0.35">
      <c r="A377" s="4" t="s">
        <v>520</v>
      </c>
    </row>
    <row r="378" spans="1:1" x14ac:dyDescent="0.35">
      <c r="A378" s="4" t="s">
        <v>521</v>
      </c>
    </row>
    <row r="379" spans="1:1" x14ac:dyDescent="0.35">
      <c r="A379" s="4" t="s">
        <v>522</v>
      </c>
    </row>
    <row r="380" spans="1:1" x14ac:dyDescent="0.35">
      <c r="A380" s="4" t="s">
        <v>523</v>
      </c>
    </row>
    <row r="381" spans="1:1" x14ac:dyDescent="0.35">
      <c r="A381" s="4" t="s">
        <v>524</v>
      </c>
    </row>
    <row r="382" spans="1:1" x14ac:dyDescent="0.35">
      <c r="A382" s="4" t="s">
        <v>525</v>
      </c>
    </row>
    <row r="383" spans="1:1" x14ac:dyDescent="0.35">
      <c r="A383" s="4" t="s">
        <v>526</v>
      </c>
    </row>
    <row r="384" spans="1:1" x14ac:dyDescent="0.35">
      <c r="A384" s="4" t="s">
        <v>527</v>
      </c>
    </row>
    <row r="385" spans="1:1" x14ac:dyDescent="0.35">
      <c r="A385" s="4" t="s">
        <v>528</v>
      </c>
    </row>
    <row r="386" spans="1:1" x14ac:dyDescent="0.35">
      <c r="A386" s="4" t="s">
        <v>529</v>
      </c>
    </row>
    <row r="387" spans="1:1" x14ac:dyDescent="0.35">
      <c r="A387" s="4" t="s">
        <v>530</v>
      </c>
    </row>
    <row r="388" spans="1:1" x14ac:dyDescent="0.35">
      <c r="A388" s="4" t="s">
        <v>531</v>
      </c>
    </row>
    <row r="389" spans="1:1" x14ac:dyDescent="0.35">
      <c r="A389" s="4" t="s">
        <v>532</v>
      </c>
    </row>
    <row r="390" spans="1:1" x14ac:dyDescent="0.35">
      <c r="A390" s="4" t="s">
        <v>533</v>
      </c>
    </row>
    <row r="391" spans="1:1" x14ac:dyDescent="0.35">
      <c r="A391" s="4" t="s">
        <v>534</v>
      </c>
    </row>
    <row r="392" spans="1:1" x14ac:dyDescent="0.35">
      <c r="A392" s="4" t="s">
        <v>535</v>
      </c>
    </row>
    <row r="393" spans="1:1" x14ac:dyDescent="0.35">
      <c r="A393" s="4" t="s">
        <v>536</v>
      </c>
    </row>
    <row r="394" spans="1:1" x14ac:dyDescent="0.35">
      <c r="A394" s="4" t="s">
        <v>537</v>
      </c>
    </row>
    <row r="395" spans="1:1" x14ac:dyDescent="0.35">
      <c r="A395" s="4" t="s">
        <v>538</v>
      </c>
    </row>
    <row r="396" spans="1:1" x14ac:dyDescent="0.35">
      <c r="A396" s="4" t="s">
        <v>539</v>
      </c>
    </row>
    <row r="397" spans="1:1" x14ac:dyDescent="0.35">
      <c r="A397" s="4" t="s">
        <v>540</v>
      </c>
    </row>
    <row r="398" spans="1:1" x14ac:dyDescent="0.35">
      <c r="A398" s="4" t="s">
        <v>541</v>
      </c>
    </row>
    <row r="399" spans="1:1" x14ac:dyDescent="0.35">
      <c r="A399" s="4" t="s">
        <v>542</v>
      </c>
    </row>
    <row r="400" spans="1:1" x14ac:dyDescent="0.35">
      <c r="A400" s="4" t="s">
        <v>543</v>
      </c>
    </row>
    <row r="401" spans="1:1" x14ac:dyDescent="0.35">
      <c r="A401" s="4" t="s">
        <v>544</v>
      </c>
    </row>
    <row r="402" spans="1:1" x14ac:dyDescent="0.35">
      <c r="A402" s="4" t="s">
        <v>545</v>
      </c>
    </row>
    <row r="403" spans="1:1" x14ac:dyDescent="0.35">
      <c r="A403" s="4" t="s">
        <v>546</v>
      </c>
    </row>
    <row r="404" spans="1:1" x14ac:dyDescent="0.35">
      <c r="A404" s="4" t="s">
        <v>547</v>
      </c>
    </row>
    <row r="405" spans="1:1" x14ac:dyDescent="0.35">
      <c r="A405" s="4" t="s">
        <v>548</v>
      </c>
    </row>
    <row r="406" spans="1:1" x14ac:dyDescent="0.35">
      <c r="A406" s="4" t="s">
        <v>549</v>
      </c>
    </row>
    <row r="407" spans="1:1" x14ac:dyDescent="0.35">
      <c r="A407" s="4" t="s">
        <v>550</v>
      </c>
    </row>
    <row r="408" spans="1:1" x14ac:dyDescent="0.35">
      <c r="A408" s="4" t="s">
        <v>551</v>
      </c>
    </row>
    <row r="409" spans="1:1" x14ac:dyDescent="0.35">
      <c r="A409" s="4" t="s">
        <v>552</v>
      </c>
    </row>
    <row r="410" spans="1:1" x14ac:dyDescent="0.35">
      <c r="A410" s="4" t="s">
        <v>553</v>
      </c>
    </row>
    <row r="411" spans="1:1" x14ac:dyDescent="0.35">
      <c r="A411" s="4" t="s">
        <v>555</v>
      </c>
    </row>
    <row r="412" spans="1:1" x14ac:dyDescent="0.35">
      <c r="A412" s="4" t="s">
        <v>556</v>
      </c>
    </row>
    <row r="413" spans="1:1" x14ac:dyDescent="0.35">
      <c r="A413" s="4" t="s">
        <v>557</v>
      </c>
    </row>
    <row r="414" spans="1:1" x14ac:dyDescent="0.35">
      <c r="A414" s="4" t="s">
        <v>558</v>
      </c>
    </row>
    <row r="415" spans="1:1" x14ac:dyDescent="0.35">
      <c r="A415" s="4" t="s">
        <v>559</v>
      </c>
    </row>
    <row r="416" spans="1:1" x14ac:dyDescent="0.35">
      <c r="A416" s="4" t="s">
        <v>560</v>
      </c>
    </row>
    <row r="417" spans="1:1" x14ac:dyDescent="0.35">
      <c r="A417" s="4" t="s">
        <v>561</v>
      </c>
    </row>
    <row r="418" spans="1:1" x14ac:dyDescent="0.35">
      <c r="A418" s="4" t="s">
        <v>563</v>
      </c>
    </row>
    <row r="419" spans="1:1" x14ac:dyDescent="0.35">
      <c r="A419" s="4" t="s">
        <v>564</v>
      </c>
    </row>
    <row r="420" spans="1:1" x14ac:dyDescent="0.35">
      <c r="A420" s="4" t="s">
        <v>565</v>
      </c>
    </row>
    <row r="421" spans="1:1" x14ac:dyDescent="0.35">
      <c r="A421" s="4" t="s">
        <v>566</v>
      </c>
    </row>
    <row r="422" spans="1:1" x14ac:dyDescent="0.35">
      <c r="A422" s="4" t="s">
        <v>567</v>
      </c>
    </row>
    <row r="423" spans="1:1" x14ac:dyDescent="0.35">
      <c r="A423" s="4" t="s">
        <v>568</v>
      </c>
    </row>
    <row r="424" spans="1:1" x14ac:dyDescent="0.35">
      <c r="A424" s="4" t="s">
        <v>569</v>
      </c>
    </row>
    <row r="425" spans="1:1" x14ac:dyDescent="0.35">
      <c r="A425" s="4" t="s">
        <v>570</v>
      </c>
    </row>
    <row r="426" spans="1:1" x14ac:dyDescent="0.35">
      <c r="A426" s="4" t="s">
        <v>571</v>
      </c>
    </row>
    <row r="427" spans="1:1" x14ac:dyDescent="0.35">
      <c r="A427" s="4" t="s">
        <v>572</v>
      </c>
    </row>
    <row r="428" spans="1:1" x14ac:dyDescent="0.35">
      <c r="A428" s="4" t="s">
        <v>573</v>
      </c>
    </row>
    <row r="429" spans="1:1" x14ac:dyDescent="0.35">
      <c r="A429" s="4" t="s">
        <v>574</v>
      </c>
    </row>
    <row r="430" spans="1:1" x14ac:dyDescent="0.35">
      <c r="A430" s="4" t="s">
        <v>575</v>
      </c>
    </row>
  </sheetData>
  <sortState xmlns:xlrd2="http://schemas.microsoft.com/office/spreadsheetml/2017/richdata2" ref="A1:A430">
    <sortCondition ref="A1:A4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3085-478E-4165-8030-C31DACF5CEE7}">
  <dimension ref="A1:K1711"/>
  <sheetViews>
    <sheetView topLeftCell="A273" workbookViewId="0">
      <selection activeCell="K2" sqref="K2:K1711"/>
    </sheetView>
  </sheetViews>
  <sheetFormatPr defaultRowHeight="14.5" x14ac:dyDescent="0.35"/>
  <cols>
    <col min="1" max="1" width="4.81640625" bestFit="1" customWidth="1"/>
    <col min="2" max="2" width="12.26953125" bestFit="1" customWidth="1"/>
    <col min="3" max="3" width="6" bestFit="1" customWidth="1"/>
    <col min="4" max="4" width="12.26953125" bestFit="1" customWidth="1"/>
    <col min="5" max="5" width="15.81640625" bestFit="1" customWidth="1"/>
    <col min="6" max="6" width="17.54296875" bestFit="1" customWidth="1"/>
    <col min="7" max="7" width="23.7265625" bestFit="1" customWidth="1"/>
    <col min="8" max="8" width="24.81640625" bestFit="1" customWidth="1"/>
    <col min="9" max="9" width="20.54296875" bestFit="1" customWidth="1"/>
    <col min="10" max="10" width="25.453125" bestFit="1" customWidth="1"/>
    <col min="11" max="11" width="41.81640625" bestFit="1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3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3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3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3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3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3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3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3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3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3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3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3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3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3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3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3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3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3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3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3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3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3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3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3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3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3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3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3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3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3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3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3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3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3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3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3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3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3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3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3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3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3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3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3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3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3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3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3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3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3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3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3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3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3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3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3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3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3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3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3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3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3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3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3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3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3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3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3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3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3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3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3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3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3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3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3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3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3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3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3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3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3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3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3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3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3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3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3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3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3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3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3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3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3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3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3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3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3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3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3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3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3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3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3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3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3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3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3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3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3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3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3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3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3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3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3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3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3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3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3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3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3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3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3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3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3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3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3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3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3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3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3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3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3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3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3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3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3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3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3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3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3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3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3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3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3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3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3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3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3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3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3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3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3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3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3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3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3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3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3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3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3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3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3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3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3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3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3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3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3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3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3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3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3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3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3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3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3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3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3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3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3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3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3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3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3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3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3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3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3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3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3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3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3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3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3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3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3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3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3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3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3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3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3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3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3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3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3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3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3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3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3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3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3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3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3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3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3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3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3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3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3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3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3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3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3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3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3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3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3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3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3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3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3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3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3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3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3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3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3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3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3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3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3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3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3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3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3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3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3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3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3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3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3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3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3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3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3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3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3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3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3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3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3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3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3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3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3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3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3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3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3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3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3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3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3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3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3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3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3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3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3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3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3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3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3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3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3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3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3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3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3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3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3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3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3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3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3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3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3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3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3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3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3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3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3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3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3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3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3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3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3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3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3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3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3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3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3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3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3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3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3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3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3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3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3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3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3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3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3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3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3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3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3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3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3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3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3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3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3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3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3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3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3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3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3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3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3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3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3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3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3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3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3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3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3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3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3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3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3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3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3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3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3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3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3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3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3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3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3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3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3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3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3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3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3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3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3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3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3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3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3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3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3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3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3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3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3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3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3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3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3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3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3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3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3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3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3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3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3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3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3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3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3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3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3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3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3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3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3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3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3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3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3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3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3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3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3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3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3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3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3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3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3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3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3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3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3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3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3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3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3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3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3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3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3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3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3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3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3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3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3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3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3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3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3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3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3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3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3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3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3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3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3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3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3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3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3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3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3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3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3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3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3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3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3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3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3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3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3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3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3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3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3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3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3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3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3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3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3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3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3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3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3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3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3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3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3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3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3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3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3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3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3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3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3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3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3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3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3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3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3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3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3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3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3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3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3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3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3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3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3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3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3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3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3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3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3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3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3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3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3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3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3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3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3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3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3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3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3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3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3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3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3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3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3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3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3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3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3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3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3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3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3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3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3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3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3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3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3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3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3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3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3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3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3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3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3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3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3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3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3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3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3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3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3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3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3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3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3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3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3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3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3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3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3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3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3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3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3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3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3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3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3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3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3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3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3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3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3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3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3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3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3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3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3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3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3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3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3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3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3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3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3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3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3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3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3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3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3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3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3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3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3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3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3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3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3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3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3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3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3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3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3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3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3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3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3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3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3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3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3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3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3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3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3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3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3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3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3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3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3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3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3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3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3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3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3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3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3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3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3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3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3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3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3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3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3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3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3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3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3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3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3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3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3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3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3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3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3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3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3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3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3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3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3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3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3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3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3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3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3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3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3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3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3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3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3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3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3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3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3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3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3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3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3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3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3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3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3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3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3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3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3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3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3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3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3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3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3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3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3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3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3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3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3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3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3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3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3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3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3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3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3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3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3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3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3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3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3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3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3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3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3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3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3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3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3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3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3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3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3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3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3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3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3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3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3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3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3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3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3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3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3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3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3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3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3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3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3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3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3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3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3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3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3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3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3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3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3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3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3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3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3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3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3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3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3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3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3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3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3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3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3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3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3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3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3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3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3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3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3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3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3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3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3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3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3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3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3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3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3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3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3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3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3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3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3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3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3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3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3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3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3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3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3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3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3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3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3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3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3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3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3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3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3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3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3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3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3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3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3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3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3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3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3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3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3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3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3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3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3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3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3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3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3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3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3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3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3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3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3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3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3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3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3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3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3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3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3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3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3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3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3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3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3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3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3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3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3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3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3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3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3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3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3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3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3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3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3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3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3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3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3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3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3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3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3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3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3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3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3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3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3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3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3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3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3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3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3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3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3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3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3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3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3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3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3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3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3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3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3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3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3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3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3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3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3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3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3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3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3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3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3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3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3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3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3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3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3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3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3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3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3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3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3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3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3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3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3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3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3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3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3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3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3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3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3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3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3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3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3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3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3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3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3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3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3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3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3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3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3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3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3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3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3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3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3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3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3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3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3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3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3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3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3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3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3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3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3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3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3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3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3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3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3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3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3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3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3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3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3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3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3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3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3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3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3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3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3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3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3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3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3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3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3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3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3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3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3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3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3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3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3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3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3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3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3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3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3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3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3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3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3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3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3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3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3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3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3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3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3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3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3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3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3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3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3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3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3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3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3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3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3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3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3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3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3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3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3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3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3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3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3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3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3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3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3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3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3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3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3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3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3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3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3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3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3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3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3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3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3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3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3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3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3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3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3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3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3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3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3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3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3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3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3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3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3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3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3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3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3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3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3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3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3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3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3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3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3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3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3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3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3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3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3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3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3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3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3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3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3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3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3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3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3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3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3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3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3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3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3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3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3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3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3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3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3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3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3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3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3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3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3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3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3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3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3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3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3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3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3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3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3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3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3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3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3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3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3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3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3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3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3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3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3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3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3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3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3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3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3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3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3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3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3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3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3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3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3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3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3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3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3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3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3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3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3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3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3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3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3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3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3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3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3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3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3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3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3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3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3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3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3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3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3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3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3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3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3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3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3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3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3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3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3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3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3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3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3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3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3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3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3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3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3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3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3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3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3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3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3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3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3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3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3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3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3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3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3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3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3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3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3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3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3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3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3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3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3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3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3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3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3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3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3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3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3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3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3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3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3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3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3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3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3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3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3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3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3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3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3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3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3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3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3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3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3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3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3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3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3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3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3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3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3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3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3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3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3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3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3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3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3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3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3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3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3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3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3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3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3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3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3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3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3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3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3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3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3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3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3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3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3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3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3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3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3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3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3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3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3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3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3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3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3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3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3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3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3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3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3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3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3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3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3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3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3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3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3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3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3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3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3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3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3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3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3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3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3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3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3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3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3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3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3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3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3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3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3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3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3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3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3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3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3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3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3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3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3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3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3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3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3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3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3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3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3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3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3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3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3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3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3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3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3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3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3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3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3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3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3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3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3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3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3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3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3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3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3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3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3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3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3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3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3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3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3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3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3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3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3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3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3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3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3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3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3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3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3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3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3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3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3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3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3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3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3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3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3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3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3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3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3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3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3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3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3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3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3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3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3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3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3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3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3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3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3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3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3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3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3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3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3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3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3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3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3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3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3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3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3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3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3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3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3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3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3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3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3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3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3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3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3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3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3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3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3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3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3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3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3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3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3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3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3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3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3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3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3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3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3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3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3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3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3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3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3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3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3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3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3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3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3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3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3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3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3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3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3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3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3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3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3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3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3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3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3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3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3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3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3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3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3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3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3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3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3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3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3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3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3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3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3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3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3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3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3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3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3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3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3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3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3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3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3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3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3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3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3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3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3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3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3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3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3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3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3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3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3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3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3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3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3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3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3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3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3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3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3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3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3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3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3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3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3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3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3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3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3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3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3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3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3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3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3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3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3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3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3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3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3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3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3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3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3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3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3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3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3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3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3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3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3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3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3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3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3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3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3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3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3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3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3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3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3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3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3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3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3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3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3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3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3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3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3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3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3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3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3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3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3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3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3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3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3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3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3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3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3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3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3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3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3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3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3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3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3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3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3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3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3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3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3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3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3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3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3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3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3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3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3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3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3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3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3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3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3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3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3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3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3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3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3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3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3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3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3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3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3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3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3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3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3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3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3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3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3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3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3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3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3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3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3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3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3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3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3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3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3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3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3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3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3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3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3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3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3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3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3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3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3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3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3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3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3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3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3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3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6271-B3DC-44EE-ACD0-3B5104AC3C5F}">
  <dimension ref="A2:H14"/>
  <sheetViews>
    <sheetView workbookViewId="0">
      <selection activeCell="G27" sqref="G27"/>
    </sheetView>
  </sheetViews>
  <sheetFormatPr defaultRowHeight="14.5" x14ac:dyDescent="0.35"/>
  <cols>
    <col min="1" max="1" width="12.26953125" bestFit="1" customWidth="1"/>
    <col min="5" max="8" width="16.26953125" bestFit="1" customWidth="1"/>
  </cols>
  <sheetData>
    <row r="2" spans="1:8" x14ac:dyDescent="0.35">
      <c r="A2" t="s">
        <v>0</v>
      </c>
      <c r="B2" s="18" t="s">
        <v>10</v>
      </c>
    </row>
    <row r="3" spans="1:8" ht="15" thickBot="1" x14ac:dyDescent="0.4"/>
    <row r="4" spans="1:8" x14ac:dyDescent="0.35">
      <c r="B4" s="75" t="s">
        <v>586</v>
      </c>
      <c r="C4" s="76"/>
      <c r="D4" s="76"/>
      <c r="E4" s="76"/>
      <c r="F4" s="76"/>
      <c r="G4" s="76"/>
      <c r="H4" s="77"/>
    </row>
    <row r="5" spans="1:8" x14ac:dyDescent="0.35">
      <c r="B5" s="78" t="s">
        <v>587</v>
      </c>
      <c r="C5" s="79"/>
      <c r="D5" s="79"/>
      <c r="E5" s="79"/>
      <c r="F5" s="79"/>
      <c r="G5" s="79"/>
      <c r="H5" s="80"/>
    </row>
    <row r="6" spans="1:8" x14ac:dyDescent="0.35">
      <c r="B6" s="81"/>
      <c r="C6" s="82"/>
      <c r="D6" s="82"/>
      <c r="E6" s="14" t="s">
        <v>11</v>
      </c>
      <c r="F6" s="14" t="s">
        <v>15</v>
      </c>
      <c r="G6" s="14" t="s">
        <v>16</v>
      </c>
      <c r="H6" s="15" t="s">
        <v>17</v>
      </c>
    </row>
    <row r="7" spans="1:8" x14ac:dyDescent="0.35">
      <c r="B7" s="78" t="s">
        <v>588</v>
      </c>
      <c r="C7" s="79"/>
      <c r="D7" s="79"/>
      <c r="E7" s="11" cm="1">
        <f t="array" ref="E7">INDEX(Total_Revenue,MATCH(1,($B$2=Ticker_Symbol)*(E6=Years),0))</f>
        <v>24855000000</v>
      </c>
      <c r="F7" s="11" cm="1">
        <f t="array" ref="F7">INDEX(Total_Revenue,MATCH(1,($B$2=Ticker_Symbol)*(F6=Years),0))</f>
        <v>26743000000</v>
      </c>
      <c r="G7" s="11" cm="1">
        <f t="array" ref="G7">INDEX(Total_Revenue,MATCH(1,($B$2=Ticker_Symbol)*(G6=Years),0))</f>
        <v>42650000000</v>
      </c>
      <c r="H7" s="16" cm="1">
        <f t="array" ref="H7">INDEX(Total_Revenue,MATCH(1,($B$2=Ticker_Symbol)*(H6=Years),0))</f>
        <v>40990000000</v>
      </c>
    </row>
    <row r="8" spans="1:8" x14ac:dyDescent="0.35">
      <c r="B8" s="73" t="s">
        <v>589</v>
      </c>
      <c r="C8" s="74"/>
      <c r="D8" s="74"/>
      <c r="E8" s="11" cm="1">
        <f t="array" ref="E8">INDEX(COGS,MATCH(1,($B$2=Ticker_Symbol)*(E6=Years),0))</f>
        <v>10499000000</v>
      </c>
      <c r="F8" s="11" cm="1">
        <f t="array" ref="F8">INDEX(COGS,MATCH(1,($B$2=Ticker_Symbol)*(F6=Years),0))</f>
        <v>11019000000</v>
      </c>
      <c r="G8" s="11" cm="1">
        <f t="array" ref="G8">INDEX(COGS,MATCH(1,($B$2=Ticker_Symbol)*(G6=Years),0))</f>
        <v>15620000000</v>
      </c>
      <c r="H8" s="16" cm="1">
        <f t="array" ref="H8">INDEX(COGS,MATCH(1,($B$2=Ticker_Symbol)*(H6=Years),0))</f>
        <v>11096000000</v>
      </c>
    </row>
    <row r="9" spans="1:8" x14ac:dyDescent="0.35">
      <c r="B9" s="78" t="s">
        <v>590</v>
      </c>
      <c r="C9" s="79"/>
      <c r="D9" s="79"/>
      <c r="E9" s="12">
        <f>E7-E8</f>
        <v>14356000000</v>
      </c>
      <c r="F9" s="12">
        <f t="shared" ref="F9:H9" si="0">F7-F8</f>
        <v>15724000000</v>
      </c>
      <c r="G9" s="12">
        <f t="shared" si="0"/>
        <v>27030000000</v>
      </c>
      <c r="H9" s="17">
        <f t="shared" si="0"/>
        <v>29894000000</v>
      </c>
    </row>
    <row r="10" spans="1:8" x14ac:dyDescent="0.35">
      <c r="B10" s="83" t="s">
        <v>5</v>
      </c>
      <c r="C10" s="84"/>
      <c r="D10" s="84"/>
      <c r="E10" s="11" cm="1">
        <f t="array" ref="E10">INDEX(SGAs,MATCH(1,($B$2=Ticker_Symbol)*(E6=Years),0))</f>
        <v>12977000000</v>
      </c>
      <c r="F10" s="11" cm="1">
        <f t="array" ref="F10">INDEX(SGAs,MATCH(1,($B$2=Ticker_Symbol)*(F6=Years),0))</f>
        <v>12913000000</v>
      </c>
      <c r="G10" s="11" cm="1">
        <f t="array" ref="G10">INDEX(SGAs,MATCH(1,($B$2=Ticker_Symbol)*(G6=Years),0))</f>
        <v>20686000000</v>
      </c>
      <c r="H10" s="16" cm="1">
        <f t="array" ref="H10">INDEX(SGAs,MATCH(1,($B$2=Ticker_Symbol)*(H6=Years),0))</f>
        <v>21275000000</v>
      </c>
    </row>
    <row r="11" spans="1:8" x14ac:dyDescent="0.35">
      <c r="B11" s="73" t="s">
        <v>591</v>
      </c>
      <c r="C11" s="74"/>
      <c r="D11" s="74"/>
      <c r="E11" s="11" cm="1">
        <f t="array" ref="E11">INDEX(Other_Operating_Items,MATCH(1,($B$2=Ticker_Symbol)*(E6=Years),0))</f>
        <v>845000000</v>
      </c>
      <c r="F11" s="11" cm="1">
        <f t="array" ref="F11">INDEX(Other_Operating_Items,MATCH(1,($B$2=Ticker_Symbol)*(F6=Years),0))</f>
        <v>853000000</v>
      </c>
      <c r="G11" s="11" cm="1">
        <f t="array" ref="G11">INDEX(Other_Operating_Items,MATCH(1,($B$2=Ticker_Symbol)*(G6=Years),0))</f>
        <v>1295000000</v>
      </c>
      <c r="H11" s="16" cm="1">
        <f t="array" ref="H11">INDEX(Other_Operating_Items,MATCH(1,($B$2=Ticker_Symbol)*(H6=Years),0))</f>
        <v>1364000000</v>
      </c>
    </row>
    <row r="12" spans="1:8" x14ac:dyDescent="0.35">
      <c r="B12" s="73" t="s">
        <v>594</v>
      </c>
      <c r="C12" s="74"/>
      <c r="D12" s="74"/>
      <c r="E12" s="11" t="str" cm="1">
        <f t="array" ref="E12">INDEX(Research_and_Development,MATCH(1,($B$2=Ticker_Symbol)*(E6=Years),0))</f>
        <v xml:space="preserve"> $-   </v>
      </c>
      <c r="F12" s="11" t="str" cm="1">
        <f t="array" ref="F12">INDEX(Research_and_Development,MATCH(1,($B$2=Ticker_Symbol)*(F6=Years),0))</f>
        <v xml:space="preserve"> $-   </v>
      </c>
      <c r="G12" s="11" t="str" cm="1">
        <f t="array" ref="G12">INDEX(Research_and_Development,MATCH(1,($B$2=Ticker_Symbol)*(G6=Years),0))</f>
        <v xml:space="preserve"> $-   </v>
      </c>
      <c r="H12" s="16" t="str" cm="1">
        <f t="array" ref="H12">INDEX(Research_and_Development,MATCH(1,($B$2=Ticker_Symbol)*(H6=Years),0))</f>
        <v xml:space="preserve"> $-   </v>
      </c>
    </row>
    <row r="13" spans="1:8" x14ac:dyDescent="0.35">
      <c r="B13" s="85" t="s">
        <v>592</v>
      </c>
      <c r="C13" s="86"/>
      <c r="D13" s="86"/>
      <c r="E13" s="13">
        <f>SUM(E10:E12)</f>
        <v>13822000000</v>
      </c>
      <c r="F13" s="13">
        <f t="shared" ref="F13:H13" si="1">SUM(F10:F12)</f>
        <v>13766000000</v>
      </c>
      <c r="G13" s="13">
        <f t="shared" si="1"/>
        <v>21981000000</v>
      </c>
      <c r="H13" s="19">
        <f t="shared" si="1"/>
        <v>22639000000</v>
      </c>
    </row>
    <row r="14" spans="1:8" ht="15" thickBot="1" x14ac:dyDescent="0.4">
      <c r="B14" s="71" t="s">
        <v>593</v>
      </c>
      <c r="C14" s="72"/>
      <c r="D14" s="72"/>
      <c r="E14" s="20">
        <f>E9-E13</f>
        <v>534000000</v>
      </c>
      <c r="F14" s="20">
        <f t="shared" ref="F14:H14" si="2">F9-F13</f>
        <v>1958000000</v>
      </c>
      <c r="G14" s="20">
        <f t="shared" si="2"/>
        <v>5049000000</v>
      </c>
      <c r="H14" s="21">
        <f t="shared" si="2"/>
        <v>7255000000</v>
      </c>
    </row>
  </sheetData>
  <mergeCells count="11">
    <mergeCell ref="B14:D14"/>
    <mergeCell ref="B12:D12"/>
    <mergeCell ref="B4:H4"/>
    <mergeCell ref="B5:H5"/>
    <mergeCell ref="B7:D7"/>
    <mergeCell ref="B6:D6"/>
    <mergeCell ref="B8:D8"/>
    <mergeCell ref="B9:D9"/>
    <mergeCell ref="B10:D10"/>
    <mergeCell ref="B11:D11"/>
    <mergeCell ref="B13:D1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77094EA-BAC6-49B3-98C4-CADF84D73730}">
          <x14:formula1>
            <xm:f>'Ticker Symbol'!$A$1:$A$430</xm:f>
          </x14:formula1>
          <xm:sqref>B1:B2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B256-5DE2-451B-9A00-9BBA24D35561}">
  <dimension ref="A2:J38"/>
  <sheetViews>
    <sheetView topLeftCell="A16" workbookViewId="0">
      <selection activeCell="I7" sqref="I7"/>
    </sheetView>
  </sheetViews>
  <sheetFormatPr defaultRowHeight="14.5" x14ac:dyDescent="0.35"/>
  <cols>
    <col min="1" max="1" width="13.453125" bestFit="1" customWidth="1"/>
    <col min="5" max="8" width="16.26953125" bestFit="1" customWidth="1"/>
    <col min="9" max="10" width="19.1796875" bestFit="1" customWidth="1"/>
  </cols>
  <sheetData>
    <row r="2" spans="1:10" x14ac:dyDescent="0.35">
      <c r="A2" t="s">
        <v>0</v>
      </c>
      <c r="B2" s="18" t="s">
        <v>191</v>
      </c>
    </row>
    <row r="3" spans="1:10" ht="15" thickBot="1" x14ac:dyDescent="0.4"/>
    <row r="4" spans="1:10" ht="18.5" x14ac:dyDescent="0.45">
      <c r="B4" s="95" t="s">
        <v>586</v>
      </c>
      <c r="C4" s="96"/>
      <c r="D4" s="96"/>
      <c r="E4" s="96"/>
      <c r="F4" s="96"/>
      <c r="G4" s="96"/>
      <c r="H4" s="96"/>
      <c r="I4" s="96"/>
      <c r="J4" s="98"/>
    </row>
    <row r="5" spans="1:10" x14ac:dyDescent="0.35">
      <c r="B5" s="78" t="s">
        <v>587</v>
      </c>
      <c r="C5" s="79"/>
      <c r="D5" s="79"/>
      <c r="E5" s="79"/>
      <c r="F5" s="79"/>
      <c r="G5" s="79"/>
      <c r="H5" s="79"/>
      <c r="I5" s="99" t="s">
        <v>605</v>
      </c>
      <c r="J5" s="80"/>
    </row>
    <row r="6" spans="1:10" x14ac:dyDescent="0.35">
      <c r="B6" s="81"/>
      <c r="C6" s="82"/>
      <c r="D6" s="82"/>
      <c r="E6" s="14" t="s">
        <v>11</v>
      </c>
      <c r="F6" s="14" t="s">
        <v>15</v>
      </c>
      <c r="G6" s="14" t="s">
        <v>16</v>
      </c>
      <c r="H6" s="14" t="s">
        <v>17</v>
      </c>
      <c r="I6" s="23" t="s">
        <v>601</v>
      </c>
      <c r="J6" s="15" t="s">
        <v>604</v>
      </c>
    </row>
    <row r="7" spans="1:10" x14ac:dyDescent="0.35">
      <c r="B7" s="78" t="s">
        <v>588</v>
      </c>
      <c r="C7" s="79"/>
      <c r="D7" s="79"/>
      <c r="E7" s="27" cm="1">
        <f t="array" ref="E7">INDEX(Total_Revenue,MATCH(1,($B$2=Ticker_Symbol)*(E6=Years),0))</f>
        <v>37773000000</v>
      </c>
      <c r="F7" s="27" cm="1">
        <f t="array" ref="F7">INDEX(Total_Revenue,MATCH(1,($B$2=Ticker_Symbol)*(F6=Years),0))</f>
        <v>40362000000</v>
      </c>
      <c r="G7" s="27" cm="1">
        <f t="array" ref="G7">INDEX(Total_Revenue,MATCH(1,($B$2=Ticker_Symbol)*(G6=Years),0))</f>
        <v>40704000000</v>
      </c>
      <c r="H7" s="27" cm="1">
        <f t="array" ref="H7">INDEX(Total_Revenue,MATCH(1,($B$2=Ticker_Symbol)*(H6=Years),0))</f>
        <v>39639000000</v>
      </c>
      <c r="I7" s="67">
        <f ca="1">H7*(1+I21)</f>
        <v>40310878845.190147</v>
      </c>
      <c r="J7" s="68">
        <f ca="1">I7*(1+J21)</f>
        <v>40994145999.43486</v>
      </c>
    </row>
    <row r="8" spans="1:10" x14ac:dyDescent="0.35">
      <c r="B8" s="73" t="s">
        <v>589</v>
      </c>
      <c r="C8" s="74"/>
      <c r="D8" s="74"/>
      <c r="E8" s="12" cm="1">
        <f t="array" ref="E8">INDEX(COGS,MATCH(1,($B$2=Ticker_Symbol)*(E6=Years),0))</f>
        <v>20964000000</v>
      </c>
      <c r="F8" s="12" cm="1">
        <f t="array" ref="F8">INDEX(COGS,MATCH(1,($B$2=Ticker_Symbol)*(F6=Years),0))</f>
        <v>22967000000</v>
      </c>
      <c r="G8" s="12" cm="1">
        <f t="array" ref="G8">INDEX(COGS,MATCH(1,($B$2=Ticker_Symbol)*(G6=Years),0))</f>
        <v>17096000000</v>
      </c>
      <c r="H8" s="12" cm="1">
        <f t="array" ref="H8">INDEX(COGS,MATCH(1,($B$2=Ticker_Symbol)*(H6=Years),0))</f>
        <v>15940000000</v>
      </c>
      <c r="I8" s="87"/>
      <c r="J8" s="88"/>
    </row>
    <row r="9" spans="1:10" x14ac:dyDescent="0.35">
      <c r="B9" s="78" t="s">
        <v>590</v>
      </c>
      <c r="C9" s="79"/>
      <c r="D9" s="79"/>
      <c r="E9" s="27">
        <f>E7-E8</f>
        <v>16809000000</v>
      </c>
      <c r="F9" s="27">
        <f t="shared" ref="F9:H9" si="0">F7-F8</f>
        <v>17395000000</v>
      </c>
      <c r="G9" s="27">
        <f t="shared" si="0"/>
        <v>23608000000</v>
      </c>
      <c r="H9" s="27">
        <f t="shared" si="0"/>
        <v>23699000000</v>
      </c>
      <c r="I9" s="67">
        <f ca="1">I7*I19</f>
        <v>17638473618.880474</v>
      </c>
      <c r="J9" s="68">
        <f ca="1">J7*J20</f>
        <v>3490323472.3675051</v>
      </c>
    </row>
    <row r="10" spans="1:10" x14ac:dyDescent="0.35">
      <c r="B10" s="83" t="s">
        <v>5</v>
      </c>
      <c r="C10" s="84"/>
      <c r="D10" s="84"/>
      <c r="E10" s="12" cm="1">
        <f t="array" ref="E10">INDEX(SGAs,MATCH(1,($B$2=Ticker_Symbol)*(E6=Years),0))</f>
        <v>11349000000</v>
      </c>
      <c r="F10" s="12" cm="1">
        <f t="array" ref="F10">INDEX(SGAs,MATCH(1,($B$2=Ticker_Symbol)*(F6=Years),0))</f>
        <v>12702000000</v>
      </c>
      <c r="G10" s="12" cm="1">
        <f t="array" ref="G10">INDEX(SGAs,MATCH(1,($B$2=Ticker_Symbol)*(G6=Years),0))</f>
        <v>13936000000</v>
      </c>
      <c r="H10" s="12" cm="1">
        <f t="array" ref="H10">INDEX(SGAs,MATCH(1,($B$2=Ticker_Symbol)*(H6=Years),0))</f>
        <v>14845000000</v>
      </c>
      <c r="I10" s="87"/>
      <c r="J10" s="88"/>
    </row>
    <row r="11" spans="1:10" x14ac:dyDescent="0.35">
      <c r="B11" s="73" t="s">
        <v>591</v>
      </c>
      <c r="C11" s="74"/>
      <c r="D11" s="74"/>
      <c r="E11" s="12" cm="1">
        <f t="array" ref="E11">INDEX(Other_Operating_Items,MATCH(1,($B$2=Ticker_Symbol)*(E6=Years),0))</f>
        <v>1658000000</v>
      </c>
      <c r="F11" s="12" cm="1">
        <f t="array" ref="F11">INDEX(Other_Operating_Items,MATCH(1,($B$2=Ticker_Symbol)*(F6=Years),0))</f>
        <v>1771000000</v>
      </c>
      <c r="G11" s="12" cm="1">
        <f t="array" ref="G11">INDEX(Other_Operating_Items,MATCH(1,($B$2=Ticker_Symbol)*(G6=Years),0))</f>
        <v>1835000000</v>
      </c>
      <c r="H11" s="12" cm="1">
        <f t="array" ref="H11">INDEX(Other_Operating_Items,MATCH(1,($B$2=Ticker_Symbol)*(H6=Years),0))</f>
        <v>1902000000</v>
      </c>
      <c r="I11" s="87"/>
      <c r="J11" s="88"/>
    </row>
    <row r="12" spans="1:10" x14ac:dyDescent="0.35">
      <c r="B12" s="73" t="s">
        <v>594</v>
      </c>
      <c r="C12" s="74"/>
      <c r="D12" s="74"/>
      <c r="E12" s="12" t="str" cm="1">
        <f t="array" ref="E12">INDEX(Research_and_Development,MATCH(1,($B$2=Ticker_Symbol)*(E6=Years),0))</f>
        <v xml:space="preserve"> $-   </v>
      </c>
      <c r="F12" s="12" t="str" cm="1">
        <f t="array" ref="F12">INDEX(Research_and_Development,MATCH(1,($B$2=Ticker_Symbol)*(F6=Years),0))</f>
        <v xml:space="preserve"> $-   </v>
      </c>
      <c r="G12" s="12" t="str" cm="1">
        <f t="array" ref="G12">INDEX(Research_and_Development,MATCH(1,($B$2=Ticker_Symbol)*(G6=Years),0))</f>
        <v xml:space="preserve"> $-   </v>
      </c>
      <c r="H12" s="12" t="str" cm="1">
        <f t="array" ref="H12">INDEX(Research_and_Development,MATCH(1,($B$2=Ticker_Symbol)*(H6=Years),0))</f>
        <v xml:space="preserve"> $-   </v>
      </c>
      <c r="I12" s="87"/>
      <c r="J12" s="88"/>
    </row>
    <row r="13" spans="1:10" x14ac:dyDescent="0.35">
      <c r="B13" s="85" t="s">
        <v>592</v>
      </c>
      <c r="C13" s="86"/>
      <c r="D13" s="86"/>
      <c r="E13" s="27">
        <f>SUM(E10:E12)</f>
        <v>13007000000</v>
      </c>
      <c r="F13" s="27">
        <f t="shared" ref="F13:H13" si="1">SUM(F10:F12)</f>
        <v>14473000000</v>
      </c>
      <c r="G13" s="27">
        <f t="shared" si="1"/>
        <v>15771000000</v>
      </c>
      <c r="H13" s="27">
        <f t="shared" si="1"/>
        <v>16747000000</v>
      </c>
      <c r="I13" s="87"/>
      <c r="J13" s="88"/>
    </row>
    <row r="14" spans="1:10" ht="15" thickBot="1" x14ac:dyDescent="0.4">
      <c r="B14" s="100" t="s">
        <v>593</v>
      </c>
      <c r="C14" s="101"/>
      <c r="D14" s="101"/>
      <c r="E14" s="28">
        <f>E9-E13</f>
        <v>3802000000</v>
      </c>
      <c r="F14" s="28">
        <f t="shared" ref="F14:H14" si="2">F9-F13</f>
        <v>2922000000</v>
      </c>
      <c r="G14" s="28">
        <f t="shared" si="2"/>
        <v>7837000000</v>
      </c>
      <c r="H14" s="28">
        <f t="shared" si="2"/>
        <v>6952000000</v>
      </c>
      <c r="I14" s="69">
        <f ca="1">I7*I21</f>
        <v>683267154.24471545</v>
      </c>
      <c r="J14" s="70">
        <f ca="1">J7*J21</f>
        <v>694848494.50431573</v>
      </c>
    </row>
    <row r="15" spans="1:10" s="24" customFormat="1" ht="15" thickBot="1" x14ac:dyDescent="0.4">
      <c r="B15" s="14"/>
      <c r="C15" s="14"/>
      <c r="D15" s="14"/>
      <c r="E15" s="25"/>
      <c r="F15" s="25"/>
      <c r="G15" s="25"/>
      <c r="H15" s="25"/>
      <c r="I15" s="26"/>
      <c r="J15" s="26"/>
    </row>
    <row r="16" spans="1:10" s="24" customFormat="1" ht="18.5" x14ac:dyDescent="0.45">
      <c r="B16" s="95" t="s">
        <v>606</v>
      </c>
      <c r="C16" s="96"/>
      <c r="D16" s="96"/>
      <c r="E16" s="96"/>
      <c r="F16" s="96"/>
      <c r="G16" s="96"/>
      <c r="H16" s="96"/>
      <c r="I16" s="96"/>
      <c r="J16" s="98"/>
    </row>
    <row r="17" spans="1:10" s="24" customFormat="1" x14ac:dyDescent="0.35">
      <c r="B17" s="78" t="s">
        <v>587</v>
      </c>
      <c r="C17" s="79"/>
      <c r="D17" s="79"/>
      <c r="E17" s="79"/>
      <c r="F17" s="79"/>
      <c r="G17" s="79"/>
      <c r="H17" s="79"/>
      <c r="I17" s="99" t="s">
        <v>605</v>
      </c>
      <c r="J17" s="80"/>
    </row>
    <row r="18" spans="1:10" s="24" customFormat="1" x14ac:dyDescent="0.35">
      <c r="B18" s="81"/>
      <c r="C18" s="82"/>
      <c r="D18" s="82"/>
      <c r="E18" s="14" t="s">
        <v>11</v>
      </c>
      <c r="F18" s="14" t="s">
        <v>15</v>
      </c>
      <c r="G18" s="14" t="s">
        <v>16</v>
      </c>
      <c r="H18" s="14" t="s">
        <v>17</v>
      </c>
      <c r="I18" s="23" t="s">
        <v>601</v>
      </c>
      <c r="J18" s="15" t="s">
        <v>604</v>
      </c>
    </row>
    <row r="19" spans="1:10" s="24" customFormat="1" x14ac:dyDescent="0.35">
      <c r="B19" s="78" t="s">
        <v>596</v>
      </c>
      <c r="C19" s="79"/>
      <c r="D19" s="79"/>
      <c r="E19" s="62">
        <f xml:space="preserve"> 1 - (E8/E7)</f>
        <v>0.44500039710904615</v>
      </c>
      <c r="F19" s="62">
        <f xml:space="preserve"> 1 - (F8/F7)</f>
        <v>0.43097467915365939</v>
      </c>
      <c r="G19" s="62">
        <f t="shared" ref="G19:H19" si="3" xml:space="preserve"> 1 - (G8/G7)</f>
        <v>0.57999213836477992</v>
      </c>
      <c r="H19" s="62">
        <f t="shared" si="3"/>
        <v>0.59787078382401171</v>
      </c>
      <c r="I19" s="63">
        <f ca="1">OFFSET(I27,MATCH($B$23,Cases,0),0)</f>
        <v>0.43756112801755692</v>
      </c>
      <c r="J19" s="64">
        <f ca="1">OFFSET(J27,MATCH($B$23,Cases,0),0)</f>
        <v>0.43756112801755692</v>
      </c>
    </row>
    <row r="20" spans="1:10" s="24" customFormat="1" x14ac:dyDescent="0.35">
      <c r="B20" s="78" t="s">
        <v>597</v>
      </c>
      <c r="C20" s="79"/>
      <c r="D20" s="79"/>
      <c r="E20" s="62">
        <f xml:space="preserve"> (E14  / E7)</f>
        <v>0.10065390622931723</v>
      </c>
      <c r="F20" s="62">
        <f t="shared" ref="F20:H20" si="4" xml:space="preserve"> (F14  / F7)</f>
        <v>7.2394826817303401E-2</v>
      </c>
      <c r="G20" s="62">
        <f t="shared" si="4"/>
        <v>0.19253636006289307</v>
      </c>
      <c r="H20" s="62">
        <f t="shared" si="4"/>
        <v>0.17538283004112112</v>
      </c>
      <c r="I20" s="63">
        <f ca="1">OFFSET(I31,MATCH($B$23,C32:C34,0),0)</f>
        <v>8.5141997406547321E-2</v>
      </c>
      <c r="J20" s="64">
        <f ca="1">OFFSET(J31,MATCH($B$23,C32:C34,0),0)</f>
        <v>8.5141997406547321E-2</v>
      </c>
    </row>
    <row r="21" spans="1:10" s="24" customFormat="1" ht="15" thickBot="1" x14ac:dyDescent="0.4">
      <c r="B21" s="102" t="s">
        <v>595</v>
      </c>
      <c r="C21" s="103"/>
      <c r="D21" s="103"/>
      <c r="E21" s="32" t="s">
        <v>607</v>
      </c>
      <c r="F21" s="29">
        <f xml:space="preserve"> F7 / E7 - 1</f>
        <v>6.8541021364466603E-2</v>
      </c>
      <c r="G21" s="29">
        <f t="shared" ref="G21:H21" si="5" xml:space="preserve"> G7 / F7 - 1</f>
        <v>8.473316485803517E-3</v>
      </c>
      <c r="H21" s="29">
        <f t="shared" si="5"/>
        <v>-2.6164504716981174E-2</v>
      </c>
      <c r="I21" s="65">
        <f ca="1">OFFSET(I35,MATCH($B$23,C33:C35,0),0)</f>
        <v>1.6949944377762982E-2</v>
      </c>
      <c r="J21" s="66">
        <f ca="1">OFFSET(J35,MATCH($B$23,C33:C35,0),0)</f>
        <v>1.6949944377762982E-2</v>
      </c>
    </row>
    <row r="22" spans="1:10" s="24" customFormat="1" x14ac:dyDescent="0.35">
      <c r="B22" s="10"/>
      <c r="C22" s="10"/>
      <c r="D22" s="10"/>
      <c r="E22" s="33"/>
      <c r="F22" s="34"/>
      <c r="G22" s="34"/>
      <c r="H22" s="34"/>
      <c r="I22" s="22"/>
      <c r="J22" s="22"/>
    </row>
    <row r="23" spans="1:10" s="24" customFormat="1" x14ac:dyDescent="0.35">
      <c r="A23" t="s">
        <v>598</v>
      </c>
      <c r="B23" s="35" t="s">
        <v>603</v>
      </c>
      <c r="C23" s="10"/>
      <c r="D23" s="10"/>
      <c r="E23" s="33"/>
      <c r="F23" s="34"/>
      <c r="G23" s="34"/>
      <c r="H23" s="34"/>
      <c r="I23" s="22"/>
      <c r="J23" s="22"/>
    </row>
    <row r="24" spans="1:10" s="24" customFormat="1" ht="15" thickBot="1" x14ac:dyDescent="0.4">
      <c r="B24"/>
      <c r="C24"/>
      <c r="D24"/>
      <c r="E24"/>
      <c r="F24"/>
      <c r="G24"/>
      <c r="H24"/>
      <c r="I24"/>
      <c r="J24"/>
    </row>
    <row r="25" spans="1:10" s="24" customFormat="1" ht="18.5" x14ac:dyDescent="0.45">
      <c r="B25" s="95" t="s">
        <v>600</v>
      </c>
      <c r="C25" s="96"/>
      <c r="D25" s="96"/>
      <c r="E25" s="96"/>
      <c r="F25" s="96"/>
      <c r="G25" s="96"/>
      <c r="H25" s="96"/>
      <c r="I25" s="97" t="s">
        <v>605</v>
      </c>
      <c r="J25" s="98"/>
    </row>
    <row r="26" spans="1:10" x14ac:dyDescent="0.35">
      <c r="B26" s="81"/>
      <c r="C26" s="82"/>
      <c r="D26" s="82"/>
      <c r="E26" s="14" t="s">
        <v>11</v>
      </c>
      <c r="F26" s="14" t="s">
        <v>15</v>
      </c>
      <c r="G26" s="14" t="s">
        <v>16</v>
      </c>
      <c r="H26" s="14" t="s">
        <v>17</v>
      </c>
      <c r="I26" s="23" t="s">
        <v>601</v>
      </c>
      <c r="J26" s="15" t="s">
        <v>604</v>
      </c>
    </row>
    <row r="27" spans="1:10" ht="15" thickBot="1" x14ac:dyDescent="0.4">
      <c r="B27" s="92" t="s">
        <v>596</v>
      </c>
      <c r="C27" s="93"/>
      <c r="D27" s="93"/>
      <c r="E27" s="93"/>
      <c r="F27" s="93"/>
      <c r="G27" s="93"/>
      <c r="H27" s="94"/>
      <c r="I27" s="31"/>
      <c r="J27" s="30"/>
    </row>
    <row r="28" spans="1:10" ht="15" thickTop="1" x14ac:dyDescent="0.35">
      <c r="B28" s="36">
        <v>1</v>
      </c>
      <c r="C28" s="37" t="s">
        <v>602</v>
      </c>
      <c r="D28" s="38"/>
      <c r="E28" s="39"/>
      <c r="F28" s="39"/>
      <c r="G28" s="39"/>
      <c r="H28" s="40"/>
      <c r="I28" s="43">
        <f>I29+_xlfn.STDEV.P(E19:H19)</f>
        <v>0.58935787120819172</v>
      </c>
      <c r="J28" s="57">
        <v>0.58935787120819172</v>
      </c>
    </row>
    <row r="29" spans="1:10" x14ac:dyDescent="0.35">
      <c r="B29" s="36">
        <v>2</v>
      </c>
      <c r="C29" s="41" t="s">
        <v>599</v>
      </c>
      <c r="D29" s="42"/>
      <c r="E29" s="39"/>
      <c r="F29" s="39"/>
      <c r="G29" s="39"/>
      <c r="H29" s="40"/>
      <c r="I29" s="43">
        <f>AVERAGE(E19:H19)</f>
        <v>0.51345949961287429</v>
      </c>
      <c r="J29" s="57">
        <v>0.51345949961287429</v>
      </c>
    </row>
    <row r="30" spans="1:10" x14ac:dyDescent="0.35">
      <c r="B30" s="36">
        <v>3</v>
      </c>
      <c r="C30" s="41" t="s">
        <v>603</v>
      </c>
      <c r="D30" s="42"/>
      <c r="E30" s="39"/>
      <c r="F30" s="39"/>
      <c r="G30" s="39"/>
      <c r="H30" s="44"/>
      <c r="I30" s="43">
        <f>I29-_xlfn.STDEV.P(E19:H19)</f>
        <v>0.43756112801755692</v>
      </c>
      <c r="J30" s="57">
        <v>0.43756112801755692</v>
      </c>
    </row>
    <row r="31" spans="1:10" ht="15" thickBot="1" x14ac:dyDescent="0.4">
      <c r="B31" s="89" t="s">
        <v>597</v>
      </c>
      <c r="C31" s="90"/>
      <c r="D31" s="90"/>
      <c r="E31" s="90"/>
      <c r="F31" s="90"/>
      <c r="G31" s="90"/>
      <c r="H31" s="91"/>
      <c r="I31" s="53"/>
      <c r="J31" s="58"/>
    </row>
    <row r="32" spans="1:10" ht="15" thickTop="1" x14ac:dyDescent="0.35">
      <c r="B32" s="36">
        <v>1</v>
      </c>
      <c r="C32" s="37" t="s">
        <v>602</v>
      </c>
      <c r="D32" s="38"/>
      <c r="E32" s="39"/>
      <c r="F32" s="39"/>
      <c r="G32" s="39"/>
      <c r="H32" s="45"/>
      <c r="I32" s="43">
        <f>I33+_xlfn.STDEV.P(E20:H20)</f>
        <v>0.18534196416877008</v>
      </c>
      <c r="J32" s="57">
        <v>0.18534196416877008</v>
      </c>
    </row>
    <row r="33" spans="2:10" x14ac:dyDescent="0.35">
      <c r="B33" s="36">
        <v>2</v>
      </c>
      <c r="C33" s="41" t="s">
        <v>599</v>
      </c>
      <c r="D33" s="42"/>
      <c r="E33" s="46"/>
      <c r="F33" s="46"/>
      <c r="G33" s="39"/>
      <c r="H33" s="45"/>
      <c r="I33" s="43">
        <f>AVERAGE(E20:H20)</f>
        <v>0.1352419807876587</v>
      </c>
      <c r="J33" s="57">
        <v>0.1352419807876587</v>
      </c>
    </row>
    <row r="34" spans="2:10" x14ac:dyDescent="0.35">
      <c r="B34" s="36">
        <v>3</v>
      </c>
      <c r="C34" s="41" t="s">
        <v>603</v>
      </c>
      <c r="D34" s="42"/>
      <c r="E34" s="39"/>
      <c r="F34" s="39"/>
      <c r="G34" s="39"/>
      <c r="H34" s="45"/>
      <c r="I34" s="43">
        <f>I33-_xlfn.STDEV.P(E20:H20)</f>
        <v>8.5141997406547321E-2</v>
      </c>
      <c r="J34" s="57">
        <v>8.5141997406547321E-2</v>
      </c>
    </row>
    <row r="35" spans="2:10" ht="15" thickBot="1" x14ac:dyDescent="0.4">
      <c r="B35" s="89" t="s">
        <v>595</v>
      </c>
      <c r="C35" s="90"/>
      <c r="D35" s="90"/>
      <c r="E35" s="90"/>
      <c r="F35" s="90"/>
      <c r="G35" s="90"/>
      <c r="H35" s="91"/>
      <c r="I35" s="54"/>
      <c r="J35" s="59"/>
    </row>
    <row r="36" spans="2:10" ht="15" thickTop="1" x14ac:dyDescent="0.35">
      <c r="B36" s="36">
        <v>1</v>
      </c>
      <c r="C36" s="37" t="s">
        <v>602</v>
      </c>
      <c r="D36" s="38"/>
      <c r="E36" s="39"/>
      <c r="F36" s="39"/>
      <c r="G36" s="39"/>
      <c r="H36" s="47"/>
      <c r="I36" s="55">
        <f>I37+_xlfn.STDEV.P(F21:H21)</f>
        <v>5.6075162868356364E-2</v>
      </c>
      <c r="J36" s="60">
        <v>5.6075162868356364E-2</v>
      </c>
    </row>
    <row r="37" spans="2:10" x14ac:dyDescent="0.35">
      <c r="B37" s="36">
        <v>2</v>
      </c>
      <c r="C37" s="41" t="s">
        <v>599</v>
      </c>
      <c r="D37" s="42"/>
      <c r="E37" s="46"/>
      <c r="F37" s="46"/>
      <c r="G37" s="39"/>
      <c r="H37" s="47"/>
      <c r="I37" s="43">
        <f>AVERAGE(F21:H21)</f>
        <v>1.6949944377762982E-2</v>
      </c>
      <c r="J37" s="57">
        <v>1.6949944377762982E-2</v>
      </c>
    </row>
    <row r="38" spans="2:10" ht="15" thickBot="1" x14ac:dyDescent="0.4">
      <c r="B38" s="48">
        <v>3</v>
      </c>
      <c r="C38" s="49" t="s">
        <v>603</v>
      </c>
      <c r="D38" s="50"/>
      <c r="E38" s="51"/>
      <c r="F38" s="51"/>
      <c r="G38" s="51"/>
      <c r="H38" s="52"/>
      <c r="I38" s="56">
        <f>I37-_xlfn.STDEV.P(F21:H21)</f>
        <v>-2.21752741128304E-2</v>
      </c>
      <c r="J38" s="61">
        <v>-2.21752741128304E-2</v>
      </c>
    </row>
  </sheetData>
  <mergeCells count="30">
    <mergeCell ref="B6:D6"/>
    <mergeCell ref="B7:D7"/>
    <mergeCell ref="B8:D8"/>
    <mergeCell ref="B9:D9"/>
    <mergeCell ref="I25:J25"/>
    <mergeCell ref="B4:J4"/>
    <mergeCell ref="I5:J5"/>
    <mergeCell ref="B16:J16"/>
    <mergeCell ref="B17:H17"/>
    <mergeCell ref="I17:J17"/>
    <mergeCell ref="B18:D18"/>
    <mergeCell ref="B19:D19"/>
    <mergeCell ref="B20:D20"/>
    <mergeCell ref="B10:D10"/>
    <mergeCell ref="B11:D11"/>
    <mergeCell ref="B12:D12"/>
    <mergeCell ref="B13:D13"/>
    <mergeCell ref="B14:D14"/>
    <mergeCell ref="B21:D21"/>
    <mergeCell ref="B5:H5"/>
    <mergeCell ref="B35:H35"/>
    <mergeCell ref="B27:H27"/>
    <mergeCell ref="B31:H31"/>
    <mergeCell ref="B26:D26"/>
    <mergeCell ref="B25:H25"/>
    <mergeCell ref="I8:J8"/>
    <mergeCell ref="I10:J10"/>
    <mergeCell ref="I11:J11"/>
    <mergeCell ref="I12:J12"/>
    <mergeCell ref="I13:J13"/>
  </mergeCells>
  <dataValidations count="1">
    <dataValidation type="list" allowBlank="1" showInputMessage="1" showErrorMessage="1" sqref="B23" xr:uid="{3E39B568-6659-4F52-BF64-1F87080D6A49}">
      <formula1>Cases</formula1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6F04E4-BD25-4D30-AA1B-9992AD355364}">
          <x14:formula1>
            <xm:f>'Ticker Symbol'!$A$1:$A$430</xm:f>
          </x14:formula1>
          <xm:sqref>B1:B2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9C7C-F9BF-4265-BAEF-C101837F86E0}">
  <dimension ref="A1:D1712"/>
  <sheetViews>
    <sheetView tabSelected="1" topLeftCell="A37" zoomScale="87" workbookViewId="0">
      <selection activeCell="A64" sqref="A64:B64"/>
    </sheetView>
  </sheetViews>
  <sheetFormatPr defaultRowHeight="14.5" x14ac:dyDescent="0.35"/>
  <cols>
    <col min="1" max="1" width="12.26953125" bestFit="1" customWidth="1"/>
    <col min="2" max="2" width="6" bestFit="1" customWidth="1"/>
    <col min="3" max="3" width="17" bestFit="1" customWidth="1"/>
    <col min="4" max="4" width="15.1796875" bestFit="1" customWidth="1"/>
  </cols>
  <sheetData>
    <row r="1" spans="1:4" x14ac:dyDescent="0.35">
      <c r="A1" t="s">
        <v>0</v>
      </c>
      <c r="B1" t="s">
        <v>1</v>
      </c>
      <c r="C1" s="6" t="s">
        <v>3</v>
      </c>
      <c r="D1" t="s">
        <v>8</v>
      </c>
    </row>
    <row r="2" spans="1:4" x14ac:dyDescent="0.35">
      <c r="A2" t="s">
        <v>567</v>
      </c>
      <c r="B2" t="s">
        <v>15</v>
      </c>
      <c r="C2" s="7">
        <v>420836000000</v>
      </c>
      <c r="D2" t="s">
        <v>83</v>
      </c>
    </row>
    <row r="3" spans="1:4" x14ac:dyDescent="0.35">
      <c r="A3" t="s">
        <v>563</v>
      </c>
      <c r="B3" t="s">
        <v>15</v>
      </c>
      <c r="C3" s="7">
        <v>1998051000</v>
      </c>
      <c r="D3" t="s">
        <v>83</v>
      </c>
    </row>
    <row r="4" spans="1:4" x14ac:dyDescent="0.35">
      <c r="A4" t="s">
        <v>555</v>
      </c>
      <c r="B4" t="s">
        <v>15</v>
      </c>
      <c r="C4" s="7">
        <v>6860000000</v>
      </c>
      <c r="D4" t="s">
        <v>83</v>
      </c>
    </row>
    <row r="5" spans="1:4" x14ac:dyDescent="0.35">
      <c r="A5" t="s">
        <v>539</v>
      </c>
      <c r="B5" t="s">
        <v>15</v>
      </c>
      <c r="C5" s="7">
        <v>138074000000</v>
      </c>
      <c r="D5" t="s">
        <v>83</v>
      </c>
    </row>
    <row r="6" spans="1:4" x14ac:dyDescent="0.35">
      <c r="A6" t="s">
        <v>519</v>
      </c>
      <c r="B6" t="s">
        <v>15</v>
      </c>
      <c r="C6" s="7">
        <v>37601000000</v>
      </c>
      <c r="D6" t="s">
        <v>83</v>
      </c>
    </row>
    <row r="7" spans="1:4" x14ac:dyDescent="0.35">
      <c r="A7" t="s">
        <v>494</v>
      </c>
      <c r="B7" t="s">
        <v>15</v>
      </c>
      <c r="C7" s="7">
        <v>3371000000</v>
      </c>
      <c r="D7" t="s">
        <v>83</v>
      </c>
    </row>
    <row r="8" spans="1:4" x14ac:dyDescent="0.35">
      <c r="A8" t="s">
        <v>472</v>
      </c>
      <c r="B8" t="s">
        <v>15</v>
      </c>
      <c r="C8" s="7">
        <v>5518000000</v>
      </c>
      <c r="D8" t="s">
        <v>83</v>
      </c>
    </row>
    <row r="9" spans="1:4" x14ac:dyDescent="0.35">
      <c r="A9" t="s">
        <v>468</v>
      </c>
      <c r="B9" t="s">
        <v>15</v>
      </c>
      <c r="C9" s="7">
        <v>1832253000</v>
      </c>
      <c r="D9" t="s">
        <v>83</v>
      </c>
    </row>
    <row r="10" spans="1:4" x14ac:dyDescent="0.35">
      <c r="A10" t="s">
        <v>452</v>
      </c>
      <c r="B10" t="s">
        <v>15</v>
      </c>
      <c r="C10" s="7">
        <v>171596000000</v>
      </c>
      <c r="D10" t="s">
        <v>83</v>
      </c>
    </row>
    <row r="11" spans="1:4" x14ac:dyDescent="0.35">
      <c r="A11" t="s">
        <v>427</v>
      </c>
      <c r="B11" t="s">
        <v>15</v>
      </c>
      <c r="C11" s="7">
        <v>20170000000</v>
      </c>
      <c r="D11" t="s">
        <v>83</v>
      </c>
    </row>
    <row r="12" spans="1:4" x14ac:dyDescent="0.35">
      <c r="A12" t="s">
        <v>424</v>
      </c>
      <c r="B12" t="s">
        <v>15</v>
      </c>
      <c r="C12" s="7">
        <v>11871879000</v>
      </c>
      <c r="D12" t="s">
        <v>83</v>
      </c>
    </row>
    <row r="13" spans="1:4" x14ac:dyDescent="0.35">
      <c r="A13" t="s">
        <v>415</v>
      </c>
      <c r="B13" t="s">
        <v>15</v>
      </c>
      <c r="C13" s="7">
        <v>19221000000</v>
      </c>
      <c r="D13" t="s">
        <v>83</v>
      </c>
    </row>
    <row r="14" spans="1:4" x14ac:dyDescent="0.35">
      <c r="A14" t="s">
        <v>412</v>
      </c>
      <c r="B14" t="s">
        <v>15</v>
      </c>
      <c r="C14" s="7">
        <v>1857000000</v>
      </c>
      <c r="D14" t="s">
        <v>83</v>
      </c>
    </row>
    <row r="15" spans="1:4" x14ac:dyDescent="0.35">
      <c r="A15" t="s">
        <v>406</v>
      </c>
      <c r="B15" t="s">
        <v>15</v>
      </c>
      <c r="C15" s="7">
        <v>5115000000</v>
      </c>
      <c r="D15" t="s">
        <v>83</v>
      </c>
    </row>
    <row r="16" spans="1:4" x14ac:dyDescent="0.35">
      <c r="A16" t="s">
        <v>404</v>
      </c>
      <c r="B16" t="s">
        <v>15</v>
      </c>
      <c r="C16" s="7">
        <v>5312686000</v>
      </c>
      <c r="D16" t="s">
        <v>83</v>
      </c>
    </row>
    <row r="17" spans="1:4" x14ac:dyDescent="0.35">
      <c r="A17" t="s">
        <v>398</v>
      </c>
      <c r="B17" t="s">
        <v>15</v>
      </c>
      <c r="C17" s="7">
        <v>11325000000</v>
      </c>
      <c r="D17" t="s">
        <v>83</v>
      </c>
    </row>
    <row r="18" spans="1:4" x14ac:dyDescent="0.35">
      <c r="A18" t="s">
        <v>396</v>
      </c>
      <c r="B18" t="s">
        <v>15</v>
      </c>
      <c r="C18" s="7">
        <v>100160000000</v>
      </c>
      <c r="D18" t="s">
        <v>83</v>
      </c>
    </row>
    <row r="19" spans="1:4" x14ac:dyDescent="0.35">
      <c r="A19" t="s">
        <v>340</v>
      </c>
      <c r="B19" t="s">
        <v>15</v>
      </c>
      <c r="C19" s="7">
        <v>16226000000</v>
      </c>
      <c r="D19" t="s">
        <v>83</v>
      </c>
    </row>
    <row r="20" spans="1:4" x14ac:dyDescent="0.35">
      <c r="A20" t="s">
        <v>301</v>
      </c>
      <c r="B20" t="s">
        <v>15</v>
      </c>
      <c r="C20" s="7">
        <v>3715968000</v>
      </c>
      <c r="D20" t="s">
        <v>83</v>
      </c>
    </row>
    <row r="21" spans="1:4" x14ac:dyDescent="0.35">
      <c r="A21" t="s">
        <v>295</v>
      </c>
      <c r="B21" t="s">
        <v>15</v>
      </c>
      <c r="C21" s="7">
        <v>11905000000</v>
      </c>
      <c r="D21" t="s">
        <v>83</v>
      </c>
    </row>
    <row r="22" spans="1:4" x14ac:dyDescent="0.35">
      <c r="A22" t="s">
        <v>283</v>
      </c>
      <c r="B22" t="s">
        <v>15</v>
      </c>
      <c r="C22" s="7">
        <v>32870000000</v>
      </c>
      <c r="D22" t="s">
        <v>83</v>
      </c>
    </row>
    <row r="23" spans="1:4" x14ac:dyDescent="0.35">
      <c r="A23" t="s">
        <v>231</v>
      </c>
      <c r="B23" t="s">
        <v>15</v>
      </c>
      <c r="C23" s="7">
        <v>2388768000</v>
      </c>
      <c r="D23" t="s">
        <v>83</v>
      </c>
    </row>
    <row r="24" spans="1:4" x14ac:dyDescent="0.35">
      <c r="A24" t="s">
        <v>228</v>
      </c>
      <c r="B24" t="s">
        <v>15</v>
      </c>
      <c r="C24" s="7">
        <v>14487118000</v>
      </c>
      <c r="D24" t="s">
        <v>83</v>
      </c>
    </row>
    <row r="25" spans="1:4" x14ac:dyDescent="0.35">
      <c r="A25" t="s">
        <v>218</v>
      </c>
      <c r="B25" t="s">
        <v>15</v>
      </c>
      <c r="C25" s="7">
        <v>20638000000</v>
      </c>
      <c r="D25" t="s">
        <v>83</v>
      </c>
    </row>
    <row r="26" spans="1:4" x14ac:dyDescent="0.35">
      <c r="A26" t="s">
        <v>189</v>
      </c>
      <c r="B26" t="s">
        <v>15</v>
      </c>
      <c r="C26" s="7">
        <v>2319919000</v>
      </c>
      <c r="D26" t="s">
        <v>83</v>
      </c>
    </row>
    <row r="27" spans="1:4" x14ac:dyDescent="0.35">
      <c r="A27" t="s">
        <v>188</v>
      </c>
      <c r="B27" t="s">
        <v>15</v>
      </c>
      <c r="C27" s="7">
        <v>220156000000</v>
      </c>
      <c r="D27" t="s">
        <v>83</v>
      </c>
    </row>
    <row r="28" spans="1:4" x14ac:dyDescent="0.35">
      <c r="A28" t="s">
        <v>162</v>
      </c>
      <c r="B28" t="s">
        <v>15</v>
      </c>
      <c r="C28" s="7">
        <v>1746278000</v>
      </c>
      <c r="D28" t="s">
        <v>83</v>
      </c>
    </row>
    <row r="29" spans="1:4" x14ac:dyDescent="0.35">
      <c r="A29" t="s">
        <v>143</v>
      </c>
      <c r="B29" t="s">
        <v>15</v>
      </c>
      <c r="C29" s="7">
        <v>19080000000</v>
      </c>
      <c r="D29" t="s">
        <v>83</v>
      </c>
    </row>
    <row r="30" spans="1:4" x14ac:dyDescent="0.35">
      <c r="A30" t="s">
        <v>113</v>
      </c>
      <c r="B30" t="s">
        <v>15</v>
      </c>
      <c r="C30" s="7">
        <v>24551000000</v>
      </c>
      <c r="D30" t="s">
        <v>83</v>
      </c>
    </row>
    <row r="31" spans="1:4" x14ac:dyDescent="0.35">
      <c r="A31" t="s">
        <v>85</v>
      </c>
      <c r="B31" t="s">
        <v>15</v>
      </c>
      <c r="C31" s="7">
        <v>18470000000</v>
      </c>
      <c r="D31" t="s">
        <v>83</v>
      </c>
    </row>
    <row r="32" spans="1:4" x14ac:dyDescent="0.35">
      <c r="A32" t="s">
        <v>82</v>
      </c>
      <c r="B32" t="s">
        <v>15</v>
      </c>
      <c r="C32" s="7">
        <v>14771000000</v>
      </c>
      <c r="D32" t="s">
        <v>83</v>
      </c>
    </row>
    <row r="33" spans="1:4" x14ac:dyDescent="0.35">
      <c r="A33" t="s">
        <v>564</v>
      </c>
      <c r="B33" t="s">
        <v>15</v>
      </c>
      <c r="C33" s="7">
        <v>10914922000</v>
      </c>
      <c r="D33" t="s">
        <v>42</v>
      </c>
    </row>
    <row r="34" spans="1:4" x14ac:dyDescent="0.35">
      <c r="A34" t="s">
        <v>549</v>
      </c>
      <c r="B34" t="s">
        <v>15</v>
      </c>
      <c r="C34" s="7">
        <v>4519000000</v>
      </c>
      <c r="D34" t="s">
        <v>42</v>
      </c>
    </row>
    <row r="35" spans="1:4" x14ac:dyDescent="0.35">
      <c r="A35" t="s">
        <v>486</v>
      </c>
      <c r="B35" t="s">
        <v>15</v>
      </c>
      <c r="C35" s="7">
        <v>10557000000</v>
      </c>
      <c r="D35" t="s">
        <v>42</v>
      </c>
    </row>
    <row r="36" spans="1:4" x14ac:dyDescent="0.35">
      <c r="A36" t="s">
        <v>482</v>
      </c>
      <c r="B36" t="s">
        <v>15</v>
      </c>
      <c r="C36" s="7">
        <v>17087000000</v>
      </c>
      <c r="D36" t="s">
        <v>42</v>
      </c>
    </row>
    <row r="37" spans="1:4" x14ac:dyDescent="0.35">
      <c r="A37" t="s">
        <v>471</v>
      </c>
      <c r="B37" t="s">
        <v>15</v>
      </c>
      <c r="C37" s="7">
        <v>4495000000</v>
      </c>
      <c r="D37" t="s">
        <v>42</v>
      </c>
    </row>
    <row r="38" spans="1:4" x14ac:dyDescent="0.35">
      <c r="A38" t="s">
        <v>450</v>
      </c>
      <c r="B38" t="s">
        <v>15</v>
      </c>
      <c r="C38" s="7">
        <v>7263000000</v>
      </c>
      <c r="D38" t="s">
        <v>42</v>
      </c>
    </row>
    <row r="39" spans="1:4" x14ac:dyDescent="0.35">
      <c r="A39" t="s">
        <v>448</v>
      </c>
      <c r="B39" t="s">
        <v>15</v>
      </c>
      <c r="C39" s="7">
        <v>3454628000</v>
      </c>
      <c r="D39" t="s">
        <v>42</v>
      </c>
    </row>
    <row r="40" spans="1:4" x14ac:dyDescent="0.35">
      <c r="A40" t="s">
        <v>436</v>
      </c>
      <c r="B40" t="s">
        <v>15</v>
      </c>
      <c r="C40" s="7">
        <v>9968000000</v>
      </c>
      <c r="D40" t="s">
        <v>42</v>
      </c>
    </row>
    <row r="41" spans="1:4" x14ac:dyDescent="0.35">
      <c r="A41" t="s">
        <v>433</v>
      </c>
      <c r="B41" t="s">
        <v>15</v>
      </c>
      <c r="C41" s="7">
        <v>17090000000</v>
      </c>
      <c r="D41" t="s">
        <v>42</v>
      </c>
    </row>
    <row r="42" spans="1:4" x14ac:dyDescent="0.35">
      <c r="A42" t="s">
        <v>408</v>
      </c>
      <c r="B42" t="s">
        <v>15</v>
      </c>
      <c r="C42" s="7">
        <v>15136000000</v>
      </c>
      <c r="D42" t="s">
        <v>42</v>
      </c>
    </row>
    <row r="43" spans="1:4" x14ac:dyDescent="0.35">
      <c r="A43" t="s">
        <v>359</v>
      </c>
      <c r="B43" t="s">
        <v>15</v>
      </c>
      <c r="C43" s="7">
        <v>3276800000</v>
      </c>
      <c r="D43" t="s">
        <v>42</v>
      </c>
    </row>
    <row r="44" spans="1:4" x14ac:dyDescent="0.35">
      <c r="A44" t="s">
        <v>252</v>
      </c>
      <c r="B44" t="s">
        <v>15</v>
      </c>
      <c r="C44" s="7">
        <v>14892000000</v>
      </c>
      <c r="D44" t="s">
        <v>42</v>
      </c>
    </row>
    <row r="45" spans="1:4" x14ac:dyDescent="0.35">
      <c r="A45" t="s">
        <v>240</v>
      </c>
      <c r="B45" t="s">
        <v>15</v>
      </c>
      <c r="C45" s="7">
        <v>27429000000</v>
      </c>
      <c r="D45" t="s">
        <v>42</v>
      </c>
    </row>
    <row r="46" spans="1:4" x14ac:dyDescent="0.35">
      <c r="A46" t="s">
        <v>238</v>
      </c>
      <c r="B46" t="s">
        <v>15</v>
      </c>
      <c r="C46" s="7">
        <v>11390947000</v>
      </c>
      <c r="D46" t="s">
        <v>42</v>
      </c>
    </row>
    <row r="47" spans="1:4" x14ac:dyDescent="0.35">
      <c r="A47" t="s">
        <v>232</v>
      </c>
      <c r="B47" t="s">
        <v>15</v>
      </c>
      <c r="C47" s="7">
        <v>7301204000</v>
      </c>
      <c r="D47" t="s">
        <v>42</v>
      </c>
    </row>
    <row r="48" spans="1:4" x14ac:dyDescent="0.35">
      <c r="A48" t="s">
        <v>224</v>
      </c>
      <c r="B48" t="s">
        <v>15</v>
      </c>
      <c r="C48" s="7">
        <v>12581000000</v>
      </c>
      <c r="D48" t="s">
        <v>42</v>
      </c>
    </row>
    <row r="49" spans="1:4" x14ac:dyDescent="0.35">
      <c r="A49" t="s">
        <v>222</v>
      </c>
      <c r="B49" t="s">
        <v>15</v>
      </c>
      <c r="C49" s="7">
        <v>12919000000</v>
      </c>
      <c r="D49" t="s">
        <v>42</v>
      </c>
    </row>
    <row r="50" spans="1:4" x14ac:dyDescent="0.35">
      <c r="A50" t="s">
        <v>216</v>
      </c>
      <c r="B50" t="s">
        <v>15</v>
      </c>
      <c r="C50" s="7">
        <v>22756000000</v>
      </c>
      <c r="D50" t="s">
        <v>42</v>
      </c>
    </row>
    <row r="51" spans="1:4" x14ac:dyDescent="0.35">
      <c r="A51" t="s">
        <v>190</v>
      </c>
      <c r="B51" t="s">
        <v>15</v>
      </c>
      <c r="C51" s="7">
        <v>13120000000</v>
      </c>
      <c r="D51" t="s">
        <v>42</v>
      </c>
    </row>
    <row r="52" spans="1:4" x14ac:dyDescent="0.35">
      <c r="A52" t="s">
        <v>41</v>
      </c>
      <c r="B52" t="s">
        <v>15</v>
      </c>
      <c r="C52" s="7">
        <v>5838000000</v>
      </c>
      <c r="D52" t="s">
        <v>42</v>
      </c>
    </row>
    <row r="53" spans="1:4" x14ac:dyDescent="0.35">
      <c r="A53" t="s">
        <v>160</v>
      </c>
      <c r="B53" t="s">
        <v>15</v>
      </c>
      <c r="C53" s="7">
        <v>8106000000</v>
      </c>
      <c r="D53" t="s">
        <v>42</v>
      </c>
    </row>
    <row r="54" spans="1:4" x14ac:dyDescent="0.35">
      <c r="A54" t="s">
        <v>158</v>
      </c>
      <c r="B54" t="s">
        <v>15</v>
      </c>
      <c r="C54" s="7">
        <v>7179000000</v>
      </c>
      <c r="D54" t="s">
        <v>42</v>
      </c>
    </row>
    <row r="55" spans="1:4" x14ac:dyDescent="0.35">
      <c r="A55" t="s">
        <v>44</v>
      </c>
      <c r="B55" t="s">
        <v>15</v>
      </c>
      <c r="C55" s="7">
        <v>14813500000</v>
      </c>
      <c r="D55" t="s">
        <v>42</v>
      </c>
    </row>
    <row r="56" spans="1:4" x14ac:dyDescent="0.35">
      <c r="A56" t="s">
        <v>97</v>
      </c>
      <c r="B56" t="s">
        <v>15</v>
      </c>
      <c r="C56" s="7">
        <v>2879000000</v>
      </c>
      <c r="D56" t="s">
        <v>42</v>
      </c>
    </row>
    <row r="57" spans="1:4" x14ac:dyDescent="0.35">
      <c r="C57" s="6"/>
    </row>
    <row r="58" spans="1:4" x14ac:dyDescent="0.35">
      <c r="A58" s="105" t="s">
        <v>580</v>
      </c>
      <c r="B58" s="105"/>
      <c r="C58" s="105"/>
      <c r="D58" s="105"/>
    </row>
    <row r="59" spans="1:4" x14ac:dyDescent="0.35">
      <c r="A59" s="5"/>
      <c r="B59" s="5"/>
      <c r="C59" s="6" t="s">
        <v>584</v>
      </c>
      <c r="D59" s="6" t="s">
        <v>585</v>
      </c>
    </row>
    <row r="60" spans="1:4" x14ac:dyDescent="0.35">
      <c r="A60" s="104" t="s">
        <v>578</v>
      </c>
      <c r="B60" s="104"/>
      <c r="C60" s="9">
        <f>AVERAGE(C2:C32)</f>
        <v>44065932903.225807</v>
      </c>
      <c r="D60" s="9">
        <f>AVERAGE(C33:C56)</f>
        <v>11040250041.666666</v>
      </c>
    </row>
    <row r="61" spans="1:4" x14ac:dyDescent="0.35">
      <c r="A61" s="104" t="s">
        <v>579</v>
      </c>
      <c r="B61" s="104"/>
      <c r="C61" s="9">
        <f>MEDIAN(C2:C32)</f>
        <v>14487118000</v>
      </c>
      <c r="D61" s="8">
        <f>MEDIAN(C33:C56)</f>
        <v>10735961000</v>
      </c>
    </row>
    <row r="62" spans="1:4" x14ac:dyDescent="0.35">
      <c r="A62" s="105" t="s">
        <v>581</v>
      </c>
      <c r="B62" s="105"/>
      <c r="C62" s="105"/>
      <c r="D62" s="105"/>
    </row>
    <row r="63" spans="1:4" x14ac:dyDescent="0.35">
      <c r="A63" s="104" t="s">
        <v>582</v>
      </c>
      <c r="B63" s="104"/>
      <c r="C63" s="8">
        <f>MAX(C2:C32) - MIN(C2:C32)</f>
        <v>419089722000</v>
      </c>
      <c r="D63" s="8">
        <f>MAX(C33:C56) - MIN(C33:C56)</f>
        <v>24550000000</v>
      </c>
    </row>
    <row r="64" spans="1:4" x14ac:dyDescent="0.35">
      <c r="A64" s="104" t="s">
        <v>583</v>
      </c>
      <c r="B64" s="104"/>
      <c r="C64" s="8">
        <f>_xlfn.STDEV.S(C2:C32)</f>
        <v>87598693146.169128</v>
      </c>
      <c r="D64" s="8">
        <f>_xlfn.STDEV.S(C33:C56)</f>
        <v>6203885336.5920849</v>
      </c>
    </row>
    <row r="65" spans="3:3" x14ac:dyDescent="0.35">
      <c r="C65" s="6"/>
    </row>
    <row r="66" spans="3:3" x14ac:dyDescent="0.35">
      <c r="C66" s="6"/>
    </row>
    <row r="67" spans="3:3" x14ac:dyDescent="0.35">
      <c r="C67" s="6"/>
    </row>
    <row r="68" spans="3:3" x14ac:dyDescent="0.35">
      <c r="C68" s="6"/>
    </row>
    <row r="69" spans="3:3" x14ac:dyDescent="0.35">
      <c r="C69" s="6"/>
    </row>
    <row r="70" spans="3:3" x14ac:dyDescent="0.35">
      <c r="C70" s="6"/>
    </row>
    <row r="71" spans="3:3" x14ac:dyDescent="0.35">
      <c r="C71" s="6"/>
    </row>
    <row r="72" spans="3:3" x14ac:dyDescent="0.35">
      <c r="C72" s="6"/>
    </row>
    <row r="73" spans="3:3" x14ac:dyDescent="0.35">
      <c r="C73" s="6"/>
    </row>
    <row r="74" spans="3:3" x14ac:dyDescent="0.35">
      <c r="C74" s="6"/>
    </row>
    <row r="75" spans="3:3" x14ac:dyDescent="0.35">
      <c r="C75" s="6"/>
    </row>
    <row r="76" spans="3:3" x14ac:dyDescent="0.35">
      <c r="C76" s="6"/>
    </row>
    <row r="77" spans="3:3" x14ac:dyDescent="0.35">
      <c r="C77" s="6"/>
    </row>
    <row r="78" spans="3:3" x14ac:dyDescent="0.35">
      <c r="C78" s="6"/>
    </row>
    <row r="79" spans="3:3" x14ac:dyDescent="0.35">
      <c r="C79" s="6"/>
    </row>
    <row r="80" spans="3:3" x14ac:dyDescent="0.35">
      <c r="C80" s="6"/>
    </row>
    <row r="81" spans="3:3" x14ac:dyDescent="0.35">
      <c r="C81" s="6"/>
    </row>
    <row r="82" spans="3:3" x14ac:dyDescent="0.35">
      <c r="C82" s="6"/>
    </row>
    <row r="83" spans="3:3" x14ac:dyDescent="0.35">
      <c r="C83" s="6"/>
    </row>
    <row r="84" spans="3:3" x14ac:dyDescent="0.35">
      <c r="C84" s="6"/>
    </row>
    <row r="85" spans="3:3" x14ac:dyDescent="0.35">
      <c r="C85" s="6"/>
    </row>
    <row r="86" spans="3:3" x14ac:dyDescent="0.35">
      <c r="C86" s="6"/>
    </row>
    <row r="87" spans="3:3" x14ac:dyDescent="0.35">
      <c r="C87" s="6"/>
    </row>
    <row r="88" spans="3:3" x14ac:dyDescent="0.35">
      <c r="C88" s="6"/>
    </row>
    <row r="89" spans="3:3" x14ac:dyDescent="0.35">
      <c r="C89" s="6"/>
    </row>
    <row r="90" spans="3:3" x14ac:dyDescent="0.35">
      <c r="C90" s="6"/>
    </row>
    <row r="91" spans="3:3" x14ac:dyDescent="0.35">
      <c r="C91" s="6"/>
    </row>
    <row r="92" spans="3:3" x14ac:dyDescent="0.35">
      <c r="C92" s="6"/>
    </row>
    <row r="93" spans="3:3" x14ac:dyDescent="0.35">
      <c r="C93" s="6"/>
    </row>
    <row r="94" spans="3:3" x14ac:dyDescent="0.35">
      <c r="C94" s="6"/>
    </row>
    <row r="95" spans="3:3" x14ac:dyDescent="0.35">
      <c r="C95" s="6"/>
    </row>
    <row r="96" spans="3:3" x14ac:dyDescent="0.35">
      <c r="C96" s="6"/>
    </row>
    <row r="97" spans="3:3" x14ac:dyDescent="0.35">
      <c r="C97" s="6"/>
    </row>
    <row r="98" spans="3:3" x14ac:dyDescent="0.35">
      <c r="C98" s="6"/>
    </row>
    <row r="99" spans="3:3" x14ac:dyDescent="0.35">
      <c r="C99" s="6"/>
    </row>
    <row r="100" spans="3:3" x14ac:dyDescent="0.35">
      <c r="C100" s="6"/>
    </row>
    <row r="101" spans="3:3" x14ac:dyDescent="0.35">
      <c r="C101" s="6"/>
    </row>
    <row r="102" spans="3:3" x14ac:dyDescent="0.35">
      <c r="C102" s="6"/>
    </row>
    <row r="103" spans="3:3" x14ac:dyDescent="0.35">
      <c r="C103" s="6"/>
    </row>
    <row r="104" spans="3:3" x14ac:dyDescent="0.35">
      <c r="C104" s="6"/>
    </row>
    <row r="105" spans="3:3" x14ac:dyDescent="0.35">
      <c r="C105" s="6"/>
    </row>
    <row r="106" spans="3:3" x14ac:dyDescent="0.35">
      <c r="C106" s="6"/>
    </row>
    <row r="107" spans="3:3" x14ac:dyDescent="0.35">
      <c r="C107" s="6"/>
    </row>
    <row r="108" spans="3:3" x14ac:dyDescent="0.35">
      <c r="C108" s="6"/>
    </row>
    <row r="109" spans="3:3" x14ac:dyDescent="0.35">
      <c r="C109" s="6"/>
    </row>
    <row r="110" spans="3:3" x14ac:dyDescent="0.35">
      <c r="C110" s="6"/>
    </row>
    <row r="111" spans="3:3" x14ac:dyDescent="0.35">
      <c r="C111" s="6"/>
    </row>
    <row r="112" spans="3:3" x14ac:dyDescent="0.35">
      <c r="C112" s="6"/>
    </row>
    <row r="113" spans="3:3" x14ac:dyDescent="0.35">
      <c r="C113" s="6"/>
    </row>
    <row r="114" spans="3:3" x14ac:dyDescent="0.35">
      <c r="C114" s="6"/>
    </row>
    <row r="115" spans="3:3" x14ac:dyDescent="0.35">
      <c r="C115" s="6"/>
    </row>
    <row r="116" spans="3:3" x14ac:dyDescent="0.35">
      <c r="C116" s="6"/>
    </row>
    <row r="117" spans="3:3" x14ac:dyDescent="0.35">
      <c r="C117" s="6"/>
    </row>
    <row r="118" spans="3:3" x14ac:dyDescent="0.35">
      <c r="C118" s="6"/>
    </row>
    <row r="119" spans="3:3" x14ac:dyDescent="0.35">
      <c r="C119" s="6"/>
    </row>
    <row r="120" spans="3:3" x14ac:dyDescent="0.35">
      <c r="C120" s="6"/>
    </row>
    <row r="121" spans="3:3" x14ac:dyDescent="0.35">
      <c r="C121" s="6"/>
    </row>
    <row r="122" spans="3:3" x14ac:dyDescent="0.35">
      <c r="C122" s="6"/>
    </row>
    <row r="123" spans="3:3" x14ac:dyDescent="0.35">
      <c r="C123" s="6"/>
    </row>
    <row r="124" spans="3:3" x14ac:dyDescent="0.35">
      <c r="C124" s="6"/>
    </row>
    <row r="125" spans="3:3" x14ac:dyDescent="0.35">
      <c r="C125" s="6"/>
    </row>
    <row r="126" spans="3:3" x14ac:dyDescent="0.35">
      <c r="C126" s="6"/>
    </row>
    <row r="127" spans="3:3" x14ac:dyDescent="0.35">
      <c r="C127" s="6"/>
    </row>
    <row r="128" spans="3:3" x14ac:dyDescent="0.35">
      <c r="C128" s="6"/>
    </row>
    <row r="129" spans="3:3" x14ac:dyDescent="0.35">
      <c r="C129" s="6"/>
    </row>
    <row r="130" spans="3:3" x14ac:dyDescent="0.35">
      <c r="C130" s="6"/>
    </row>
    <row r="131" spans="3:3" x14ac:dyDescent="0.35">
      <c r="C131" s="6"/>
    </row>
    <row r="132" spans="3:3" x14ac:dyDescent="0.35">
      <c r="C132" s="6"/>
    </row>
    <row r="133" spans="3:3" x14ac:dyDescent="0.35">
      <c r="C133" s="6"/>
    </row>
    <row r="134" spans="3:3" x14ac:dyDescent="0.35">
      <c r="C134" s="6"/>
    </row>
    <row r="135" spans="3:3" x14ac:dyDescent="0.35">
      <c r="C135" s="6"/>
    </row>
    <row r="136" spans="3:3" x14ac:dyDescent="0.35">
      <c r="C136" s="6"/>
    </row>
    <row r="137" spans="3:3" x14ac:dyDescent="0.35">
      <c r="C137" s="6"/>
    </row>
    <row r="138" spans="3:3" x14ac:dyDescent="0.35">
      <c r="C138" s="6"/>
    </row>
    <row r="139" spans="3:3" x14ac:dyDescent="0.35">
      <c r="C139" s="6"/>
    </row>
    <row r="140" spans="3:3" x14ac:dyDescent="0.35">
      <c r="C140" s="6"/>
    </row>
    <row r="141" spans="3:3" x14ac:dyDescent="0.35">
      <c r="C141" s="6"/>
    </row>
    <row r="142" spans="3:3" x14ac:dyDescent="0.35">
      <c r="C142" s="6"/>
    </row>
    <row r="143" spans="3:3" x14ac:dyDescent="0.35">
      <c r="C143" s="6"/>
    </row>
    <row r="144" spans="3:3" x14ac:dyDescent="0.35">
      <c r="C144" s="6"/>
    </row>
    <row r="145" spans="3:3" x14ac:dyDescent="0.35">
      <c r="C145" s="6"/>
    </row>
    <row r="146" spans="3:3" x14ac:dyDescent="0.35">
      <c r="C146" s="6"/>
    </row>
    <row r="147" spans="3:3" x14ac:dyDescent="0.35">
      <c r="C147" s="6"/>
    </row>
    <row r="148" spans="3:3" x14ac:dyDescent="0.35">
      <c r="C148" s="6"/>
    </row>
    <row r="149" spans="3:3" x14ac:dyDescent="0.35">
      <c r="C149" s="6"/>
    </row>
    <row r="150" spans="3:3" x14ac:dyDescent="0.35">
      <c r="C150" s="6"/>
    </row>
    <row r="151" spans="3:3" x14ac:dyDescent="0.35">
      <c r="C151" s="6"/>
    </row>
    <row r="152" spans="3:3" x14ac:dyDescent="0.35">
      <c r="C152" s="6"/>
    </row>
    <row r="153" spans="3:3" x14ac:dyDescent="0.35">
      <c r="C153" s="6"/>
    </row>
    <row r="154" spans="3:3" x14ac:dyDescent="0.35">
      <c r="C154" s="6"/>
    </row>
    <row r="155" spans="3:3" x14ac:dyDescent="0.35">
      <c r="C155" s="6"/>
    </row>
    <row r="156" spans="3:3" x14ac:dyDescent="0.35">
      <c r="C156" s="6"/>
    </row>
    <row r="157" spans="3:3" x14ac:dyDescent="0.35">
      <c r="C157" s="6"/>
    </row>
    <row r="158" spans="3:3" x14ac:dyDescent="0.35">
      <c r="C158" s="6"/>
    </row>
    <row r="159" spans="3:3" x14ac:dyDescent="0.35">
      <c r="C159" s="6"/>
    </row>
    <row r="160" spans="3:3" x14ac:dyDescent="0.35">
      <c r="C160" s="6"/>
    </row>
    <row r="161" spans="3:3" x14ac:dyDescent="0.35">
      <c r="C161" s="6"/>
    </row>
    <row r="162" spans="3:3" x14ac:dyDescent="0.35">
      <c r="C162" s="6"/>
    </row>
    <row r="163" spans="3:3" x14ac:dyDescent="0.35">
      <c r="C163" s="6"/>
    </row>
    <row r="164" spans="3:3" x14ac:dyDescent="0.35">
      <c r="C164" s="6"/>
    </row>
    <row r="165" spans="3:3" x14ac:dyDescent="0.35">
      <c r="C165" s="6"/>
    </row>
    <row r="166" spans="3:3" x14ac:dyDescent="0.35">
      <c r="C166" s="6"/>
    </row>
    <row r="167" spans="3:3" x14ac:dyDescent="0.35">
      <c r="C167" s="6"/>
    </row>
    <row r="168" spans="3:3" x14ac:dyDescent="0.35">
      <c r="C168" s="6"/>
    </row>
    <row r="169" spans="3:3" x14ac:dyDescent="0.35">
      <c r="C169" s="6"/>
    </row>
    <row r="170" spans="3:3" x14ac:dyDescent="0.35">
      <c r="C170" s="6"/>
    </row>
    <row r="171" spans="3:3" x14ac:dyDescent="0.35">
      <c r="C171" s="6"/>
    </row>
    <row r="172" spans="3:3" x14ac:dyDescent="0.35">
      <c r="C172" s="6"/>
    </row>
    <row r="173" spans="3:3" x14ac:dyDescent="0.35">
      <c r="C173" s="6"/>
    </row>
    <row r="174" spans="3:3" x14ac:dyDescent="0.35">
      <c r="C174" s="6"/>
    </row>
    <row r="175" spans="3:3" x14ac:dyDescent="0.35">
      <c r="C175" s="6"/>
    </row>
    <row r="176" spans="3:3" x14ac:dyDescent="0.35">
      <c r="C176" s="6"/>
    </row>
    <row r="177" spans="3:3" x14ac:dyDescent="0.35">
      <c r="C177" s="6"/>
    </row>
    <row r="178" spans="3:3" x14ac:dyDescent="0.35">
      <c r="C178" s="6"/>
    </row>
    <row r="179" spans="3:3" x14ac:dyDescent="0.35">
      <c r="C179" s="6"/>
    </row>
    <row r="180" spans="3:3" x14ac:dyDescent="0.35">
      <c r="C180" s="6"/>
    </row>
    <row r="181" spans="3:3" x14ac:dyDescent="0.35">
      <c r="C181" s="6"/>
    </row>
    <row r="182" spans="3:3" x14ac:dyDescent="0.35">
      <c r="C182" s="6"/>
    </row>
    <row r="183" spans="3:3" x14ac:dyDescent="0.35">
      <c r="C183" s="6"/>
    </row>
    <row r="184" spans="3:3" x14ac:dyDescent="0.35">
      <c r="C184" s="6"/>
    </row>
    <row r="185" spans="3:3" x14ac:dyDescent="0.35">
      <c r="C185" s="6"/>
    </row>
    <row r="186" spans="3:3" x14ac:dyDescent="0.35">
      <c r="C186" s="6"/>
    </row>
    <row r="187" spans="3:3" x14ac:dyDescent="0.35">
      <c r="C187" s="6"/>
    </row>
    <row r="188" spans="3:3" x14ac:dyDescent="0.35">
      <c r="C188" s="6"/>
    </row>
    <row r="189" spans="3:3" x14ac:dyDescent="0.35">
      <c r="C189" s="6"/>
    </row>
    <row r="190" spans="3:3" x14ac:dyDescent="0.35">
      <c r="C190" s="6"/>
    </row>
    <row r="191" spans="3:3" x14ac:dyDescent="0.35">
      <c r="C191" s="6"/>
    </row>
    <row r="192" spans="3:3" x14ac:dyDescent="0.35">
      <c r="C192" s="6"/>
    </row>
    <row r="193" spans="3:3" x14ac:dyDescent="0.35">
      <c r="C193" s="6"/>
    </row>
    <row r="194" spans="3:3" x14ac:dyDescent="0.35">
      <c r="C194" s="6"/>
    </row>
    <row r="195" spans="3:3" x14ac:dyDescent="0.35">
      <c r="C195" s="6"/>
    </row>
    <row r="196" spans="3:3" x14ac:dyDescent="0.35">
      <c r="C196" s="6"/>
    </row>
    <row r="197" spans="3:3" x14ac:dyDescent="0.35">
      <c r="C197" s="6"/>
    </row>
    <row r="198" spans="3:3" x14ac:dyDescent="0.35">
      <c r="C198" s="6"/>
    </row>
    <row r="199" spans="3:3" x14ac:dyDescent="0.35">
      <c r="C199" s="6"/>
    </row>
    <row r="200" spans="3:3" x14ac:dyDescent="0.35">
      <c r="C200" s="6"/>
    </row>
    <row r="201" spans="3:3" x14ac:dyDescent="0.35">
      <c r="C201" s="6"/>
    </row>
    <row r="202" spans="3:3" x14ac:dyDescent="0.35">
      <c r="C202" s="6"/>
    </row>
    <row r="203" spans="3:3" x14ac:dyDescent="0.35">
      <c r="C203" s="6"/>
    </row>
    <row r="204" spans="3:3" x14ac:dyDescent="0.35">
      <c r="C204" s="6"/>
    </row>
    <row r="205" spans="3:3" x14ac:dyDescent="0.35">
      <c r="C205" s="6"/>
    </row>
    <row r="206" spans="3:3" x14ac:dyDescent="0.35">
      <c r="C206" s="6"/>
    </row>
    <row r="207" spans="3:3" x14ac:dyDescent="0.35">
      <c r="C207" s="6"/>
    </row>
    <row r="208" spans="3:3" x14ac:dyDescent="0.35">
      <c r="C208" s="6"/>
    </row>
    <row r="209" spans="3:3" x14ac:dyDescent="0.35">
      <c r="C209" s="6"/>
    </row>
    <row r="210" spans="3:3" x14ac:dyDescent="0.35">
      <c r="C210" s="6"/>
    </row>
    <row r="211" spans="3:3" x14ac:dyDescent="0.35">
      <c r="C211" s="6"/>
    </row>
    <row r="212" spans="3:3" x14ac:dyDescent="0.35">
      <c r="C212" s="6"/>
    </row>
    <row r="213" spans="3:3" x14ac:dyDescent="0.35">
      <c r="C213" s="6"/>
    </row>
    <row r="214" spans="3:3" x14ac:dyDescent="0.35">
      <c r="C214" s="6"/>
    </row>
    <row r="215" spans="3:3" x14ac:dyDescent="0.35">
      <c r="C215" s="6"/>
    </row>
    <row r="216" spans="3:3" x14ac:dyDescent="0.35">
      <c r="C216" s="6"/>
    </row>
    <row r="217" spans="3:3" x14ac:dyDescent="0.35">
      <c r="C217" s="6"/>
    </row>
    <row r="218" spans="3:3" x14ac:dyDescent="0.35">
      <c r="C218" s="6"/>
    </row>
    <row r="219" spans="3:3" x14ac:dyDescent="0.35">
      <c r="C219" s="6"/>
    </row>
    <row r="220" spans="3:3" x14ac:dyDescent="0.35">
      <c r="C220" s="6"/>
    </row>
    <row r="221" spans="3:3" x14ac:dyDescent="0.35">
      <c r="C221" s="6"/>
    </row>
    <row r="222" spans="3:3" x14ac:dyDescent="0.35">
      <c r="C222" s="6"/>
    </row>
    <row r="223" spans="3:3" x14ac:dyDescent="0.35">
      <c r="C223" s="6"/>
    </row>
    <row r="224" spans="3:3" x14ac:dyDescent="0.35">
      <c r="C224" s="6"/>
    </row>
    <row r="225" spans="3:3" x14ac:dyDescent="0.35">
      <c r="C225" s="6"/>
    </row>
    <row r="226" spans="3:3" x14ac:dyDescent="0.35">
      <c r="C226" s="6"/>
    </row>
    <row r="227" spans="3:3" x14ac:dyDescent="0.35">
      <c r="C227" s="6"/>
    </row>
    <row r="228" spans="3:3" x14ac:dyDescent="0.35">
      <c r="C228" s="6"/>
    </row>
    <row r="229" spans="3:3" x14ac:dyDescent="0.35">
      <c r="C229" s="6"/>
    </row>
    <row r="230" spans="3:3" x14ac:dyDescent="0.35">
      <c r="C230" s="6"/>
    </row>
    <row r="231" spans="3:3" x14ac:dyDescent="0.35">
      <c r="C231" s="6"/>
    </row>
    <row r="232" spans="3:3" x14ac:dyDescent="0.35">
      <c r="C232" s="6"/>
    </row>
    <row r="233" spans="3:3" x14ac:dyDescent="0.35">
      <c r="C233" s="6"/>
    </row>
    <row r="234" spans="3:3" x14ac:dyDescent="0.35">
      <c r="C234" s="6"/>
    </row>
    <row r="235" spans="3:3" x14ac:dyDescent="0.35">
      <c r="C235" s="6"/>
    </row>
    <row r="236" spans="3:3" x14ac:dyDescent="0.35">
      <c r="C236" s="6"/>
    </row>
    <row r="237" spans="3:3" x14ac:dyDescent="0.35">
      <c r="C237" s="6"/>
    </row>
    <row r="238" spans="3:3" x14ac:dyDescent="0.35">
      <c r="C238" s="6"/>
    </row>
    <row r="239" spans="3:3" x14ac:dyDescent="0.35">
      <c r="C239" s="6"/>
    </row>
    <row r="240" spans="3:3" x14ac:dyDescent="0.35">
      <c r="C240" s="6"/>
    </row>
    <row r="241" spans="3:3" x14ac:dyDescent="0.35">
      <c r="C241" s="6"/>
    </row>
    <row r="242" spans="3:3" x14ac:dyDescent="0.35">
      <c r="C242" s="6"/>
    </row>
    <row r="243" spans="3:3" x14ac:dyDescent="0.35">
      <c r="C243" s="6"/>
    </row>
    <row r="244" spans="3:3" x14ac:dyDescent="0.35">
      <c r="C244" s="6"/>
    </row>
    <row r="245" spans="3:3" x14ac:dyDescent="0.35">
      <c r="C245" s="6"/>
    </row>
    <row r="246" spans="3:3" x14ac:dyDescent="0.35">
      <c r="C246" s="6"/>
    </row>
    <row r="247" spans="3:3" x14ac:dyDescent="0.35">
      <c r="C247" s="6"/>
    </row>
    <row r="248" spans="3:3" x14ac:dyDescent="0.35">
      <c r="C248" s="6"/>
    </row>
    <row r="249" spans="3:3" x14ac:dyDescent="0.35">
      <c r="C249" s="6"/>
    </row>
    <row r="250" spans="3:3" x14ac:dyDescent="0.35">
      <c r="C250" s="6"/>
    </row>
    <row r="251" spans="3:3" x14ac:dyDescent="0.35">
      <c r="C251" s="6"/>
    </row>
    <row r="252" spans="3:3" x14ac:dyDescent="0.35">
      <c r="C252" s="6"/>
    </row>
    <row r="253" spans="3:3" x14ac:dyDescent="0.35">
      <c r="C253" s="6"/>
    </row>
    <row r="254" spans="3:3" x14ac:dyDescent="0.35">
      <c r="C254" s="6"/>
    </row>
    <row r="255" spans="3:3" x14ac:dyDescent="0.35">
      <c r="C255" s="6"/>
    </row>
    <row r="256" spans="3:3" x14ac:dyDescent="0.35">
      <c r="C256" s="6"/>
    </row>
    <row r="257" spans="3:3" x14ac:dyDescent="0.35">
      <c r="C257" s="6"/>
    </row>
    <row r="258" spans="3:3" x14ac:dyDescent="0.35">
      <c r="C258" s="6"/>
    </row>
    <row r="259" spans="3:3" x14ac:dyDescent="0.35">
      <c r="C259" s="6"/>
    </row>
    <row r="260" spans="3:3" x14ac:dyDescent="0.35">
      <c r="C260" s="6"/>
    </row>
    <row r="261" spans="3:3" x14ac:dyDescent="0.35">
      <c r="C261" s="6"/>
    </row>
    <row r="262" spans="3:3" x14ac:dyDescent="0.35">
      <c r="C262" s="6"/>
    </row>
    <row r="263" spans="3:3" x14ac:dyDescent="0.35">
      <c r="C263" s="6"/>
    </row>
    <row r="264" spans="3:3" x14ac:dyDescent="0.35">
      <c r="C264" s="6"/>
    </row>
    <row r="265" spans="3:3" x14ac:dyDescent="0.35">
      <c r="C265" s="6"/>
    </row>
    <row r="266" spans="3:3" x14ac:dyDescent="0.35">
      <c r="C266" s="6"/>
    </row>
    <row r="267" spans="3:3" x14ac:dyDescent="0.35">
      <c r="C267" s="6"/>
    </row>
    <row r="268" spans="3:3" x14ac:dyDescent="0.35">
      <c r="C268" s="6"/>
    </row>
    <row r="269" spans="3:3" x14ac:dyDescent="0.35">
      <c r="C269" s="6"/>
    </row>
    <row r="270" spans="3:3" x14ac:dyDescent="0.35">
      <c r="C270" s="6"/>
    </row>
    <row r="271" spans="3:3" x14ac:dyDescent="0.35">
      <c r="C271" s="6"/>
    </row>
    <row r="272" spans="3:3" x14ac:dyDescent="0.35">
      <c r="C272" s="6"/>
    </row>
    <row r="273" spans="3:3" x14ac:dyDescent="0.35">
      <c r="C273" s="6"/>
    </row>
    <row r="274" spans="3:3" x14ac:dyDescent="0.35">
      <c r="C274" s="6"/>
    </row>
    <row r="275" spans="3:3" x14ac:dyDescent="0.35">
      <c r="C275" s="6"/>
    </row>
    <row r="276" spans="3:3" x14ac:dyDescent="0.35">
      <c r="C276" s="6"/>
    </row>
    <row r="277" spans="3:3" x14ac:dyDescent="0.35">
      <c r="C277" s="6"/>
    </row>
    <row r="278" spans="3:3" x14ac:dyDescent="0.35">
      <c r="C278" s="6"/>
    </row>
    <row r="279" spans="3:3" x14ac:dyDescent="0.35">
      <c r="C279" s="6"/>
    </row>
    <row r="280" spans="3:3" x14ac:dyDescent="0.35">
      <c r="C280" s="6"/>
    </row>
    <row r="281" spans="3:3" x14ac:dyDescent="0.35">
      <c r="C281" s="6"/>
    </row>
    <row r="282" spans="3:3" x14ac:dyDescent="0.35">
      <c r="C282" s="6"/>
    </row>
    <row r="283" spans="3:3" x14ac:dyDescent="0.35">
      <c r="C283" s="6"/>
    </row>
    <row r="284" spans="3:3" x14ac:dyDescent="0.35">
      <c r="C284" s="6"/>
    </row>
    <row r="285" spans="3:3" x14ac:dyDescent="0.35">
      <c r="C285" s="6"/>
    </row>
    <row r="286" spans="3:3" x14ac:dyDescent="0.35">
      <c r="C286" s="6"/>
    </row>
    <row r="287" spans="3:3" x14ac:dyDescent="0.35">
      <c r="C287" s="6"/>
    </row>
    <row r="288" spans="3:3" x14ac:dyDescent="0.35">
      <c r="C288" s="6"/>
    </row>
    <row r="289" spans="3:3" x14ac:dyDescent="0.35">
      <c r="C289" s="6"/>
    </row>
    <row r="290" spans="3:3" x14ac:dyDescent="0.35">
      <c r="C290" s="6"/>
    </row>
    <row r="291" spans="3:3" x14ac:dyDescent="0.35">
      <c r="C291" s="6"/>
    </row>
    <row r="292" spans="3:3" x14ac:dyDescent="0.35">
      <c r="C292" s="6"/>
    </row>
    <row r="293" spans="3:3" x14ac:dyDescent="0.35">
      <c r="C293" s="6"/>
    </row>
    <row r="294" spans="3:3" x14ac:dyDescent="0.35">
      <c r="C294" s="6"/>
    </row>
    <row r="295" spans="3:3" x14ac:dyDescent="0.35">
      <c r="C295" s="6"/>
    </row>
    <row r="296" spans="3:3" x14ac:dyDescent="0.35">
      <c r="C296" s="6"/>
    </row>
    <row r="297" spans="3:3" x14ac:dyDescent="0.35">
      <c r="C297" s="6"/>
    </row>
    <row r="298" spans="3:3" x14ac:dyDescent="0.35">
      <c r="C298" s="6"/>
    </row>
    <row r="299" spans="3:3" x14ac:dyDescent="0.35">
      <c r="C299" s="6"/>
    </row>
    <row r="300" spans="3:3" x14ac:dyDescent="0.35">
      <c r="C300" s="6"/>
    </row>
    <row r="301" spans="3:3" x14ac:dyDescent="0.35">
      <c r="C301" s="6"/>
    </row>
    <row r="302" spans="3:3" x14ac:dyDescent="0.35">
      <c r="C302" s="6"/>
    </row>
    <row r="303" spans="3:3" x14ac:dyDescent="0.35">
      <c r="C303" s="6"/>
    </row>
    <row r="304" spans="3:3" x14ac:dyDescent="0.35">
      <c r="C304" s="6"/>
    </row>
    <row r="305" spans="3:3" x14ac:dyDescent="0.35">
      <c r="C305" s="6"/>
    </row>
    <row r="306" spans="3:3" x14ac:dyDescent="0.35">
      <c r="C306" s="6"/>
    </row>
    <row r="307" spans="3:3" x14ac:dyDescent="0.35">
      <c r="C307" s="6"/>
    </row>
    <row r="308" spans="3:3" x14ac:dyDescent="0.35">
      <c r="C308" s="6"/>
    </row>
    <row r="309" spans="3:3" x14ac:dyDescent="0.35">
      <c r="C309" s="6"/>
    </row>
    <row r="310" spans="3:3" x14ac:dyDescent="0.35">
      <c r="C310" s="6"/>
    </row>
    <row r="311" spans="3:3" x14ac:dyDescent="0.35">
      <c r="C311" s="6"/>
    </row>
    <row r="312" spans="3:3" x14ac:dyDescent="0.35">
      <c r="C312" s="6"/>
    </row>
    <row r="313" spans="3:3" x14ac:dyDescent="0.35">
      <c r="C313" s="6"/>
    </row>
    <row r="314" spans="3:3" x14ac:dyDescent="0.35">
      <c r="C314" s="6"/>
    </row>
    <row r="315" spans="3:3" x14ac:dyDescent="0.35">
      <c r="C315" s="6"/>
    </row>
    <row r="316" spans="3:3" x14ac:dyDescent="0.35">
      <c r="C316" s="6"/>
    </row>
    <row r="317" spans="3:3" x14ac:dyDescent="0.35">
      <c r="C317" s="6"/>
    </row>
    <row r="318" spans="3:3" x14ac:dyDescent="0.35">
      <c r="C318" s="6"/>
    </row>
    <row r="319" spans="3:3" x14ac:dyDescent="0.35">
      <c r="C319" s="6"/>
    </row>
    <row r="320" spans="3:3" x14ac:dyDescent="0.35">
      <c r="C320" s="6"/>
    </row>
    <row r="321" spans="3:3" x14ac:dyDescent="0.35">
      <c r="C321" s="6"/>
    </row>
    <row r="322" spans="3:3" x14ac:dyDescent="0.35">
      <c r="C322" s="6"/>
    </row>
    <row r="323" spans="3:3" x14ac:dyDescent="0.35">
      <c r="C323" s="6"/>
    </row>
    <row r="324" spans="3:3" x14ac:dyDescent="0.35">
      <c r="C324" s="6"/>
    </row>
    <row r="325" spans="3:3" x14ac:dyDescent="0.35">
      <c r="C325" s="6"/>
    </row>
    <row r="326" spans="3:3" x14ac:dyDescent="0.35">
      <c r="C326" s="6"/>
    </row>
    <row r="327" spans="3:3" x14ac:dyDescent="0.35">
      <c r="C327" s="6"/>
    </row>
    <row r="328" spans="3:3" x14ac:dyDescent="0.35">
      <c r="C328" s="6"/>
    </row>
    <row r="329" spans="3:3" x14ac:dyDescent="0.35">
      <c r="C329" s="6"/>
    </row>
    <row r="330" spans="3:3" x14ac:dyDescent="0.35">
      <c r="C330" s="6"/>
    </row>
    <row r="331" spans="3:3" x14ac:dyDescent="0.35">
      <c r="C331" s="6"/>
    </row>
    <row r="332" spans="3:3" x14ac:dyDescent="0.35">
      <c r="C332" s="6"/>
    </row>
    <row r="333" spans="3:3" x14ac:dyDescent="0.35">
      <c r="C333" s="6"/>
    </row>
    <row r="334" spans="3:3" x14ac:dyDescent="0.35">
      <c r="C334" s="6"/>
    </row>
    <row r="335" spans="3:3" x14ac:dyDescent="0.35">
      <c r="C335" s="6"/>
    </row>
    <row r="336" spans="3:3" x14ac:dyDescent="0.35">
      <c r="C336" s="6"/>
    </row>
    <row r="337" spans="3:3" x14ac:dyDescent="0.35">
      <c r="C337" s="6"/>
    </row>
    <row r="338" spans="3:3" x14ac:dyDescent="0.35">
      <c r="C338" s="6"/>
    </row>
    <row r="339" spans="3:3" x14ac:dyDescent="0.35">
      <c r="C339" s="6"/>
    </row>
    <row r="340" spans="3:3" x14ac:dyDescent="0.35">
      <c r="C340" s="6"/>
    </row>
    <row r="341" spans="3:3" x14ac:dyDescent="0.35">
      <c r="C341" s="6"/>
    </row>
    <row r="342" spans="3:3" x14ac:dyDescent="0.35">
      <c r="C342" s="6"/>
    </row>
    <row r="343" spans="3:3" x14ac:dyDescent="0.35">
      <c r="C343" s="6"/>
    </row>
    <row r="344" spans="3:3" x14ac:dyDescent="0.35">
      <c r="C344" s="6"/>
    </row>
    <row r="345" spans="3:3" x14ac:dyDescent="0.35">
      <c r="C345" s="6"/>
    </row>
    <row r="346" spans="3:3" x14ac:dyDescent="0.35">
      <c r="C346" s="6"/>
    </row>
    <row r="347" spans="3:3" x14ac:dyDescent="0.35">
      <c r="C347" s="6"/>
    </row>
    <row r="348" spans="3:3" x14ac:dyDescent="0.35">
      <c r="C348" s="6"/>
    </row>
    <row r="349" spans="3:3" x14ac:dyDescent="0.35">
      <c r="C349" s="6"/>
    </row>
    <row r="350" spans="3:3" x14ac:dyDescent="0.35">
      <c r="C350" s="6"/>
    </row>
    <row r="351" spans="3:3" x14ac:dyDescent="0.35">
      <c r="C351" s="6"/>
    </row>
    <row r="352" spans="3:3" x14ac:dyDescent="0.35">
      <c r="C352" s="6"/>
    </row>
    <row r="353" spans="3:3" x14ac:dyDescent="0.35">
      <c r="C353" s="6"/>
    </row>
    <row r="354" spans="3:3" x14ac:dyDescent="0.35">
      <c r="C354" s="6"/>
    </row>
    <row r="355" spans="3:3" x14ac:dyDescent="0.35">
      <c r="C355" s="6"/>
    </row>
    <row r="356" spans="3:3" x14ac:dyDescent="0.35">
      <c r="C356" s="6"/>
    </row>
    <row r="357" spans="3:3" x14ac:dyDescent="0.35">
      <c r="C357" s="6"/>
    </row>
    <row r="358" spans="3:3" x14ac:dyDescent="0.35">
      <c r="C358" s="6"/>
    </row>
    <row r="359" spans="3:3" x14ac:dyDescent="0.35">
      <c r="C359" s="6"/>
    </row>
    <row r="360" spans="3:3" x14ac:dyDescent="0.35">
      <c r="C360" s="6"/>
    </row>
    <row r="361" spans="3:3" x14ac:dyDescent="0.35">
      <c r="C361" s="6"/>
    </row>
    <row r="362" spans="3:3" x14ac:dyDescent="0.35">
      <c r="C362" s="6"/>
    </row>
    <row r="363" spans="3:3" x14ac:dyDescent="0.35">
      <c r="C363" s="6"/>
    </row>
    <row r="364" spans="3:3" x14ac:dyDescent="0.35">
      <c r="C364" s="6"/>
    </row>
    <row r="365" spans="3:3" x14ac:dyDescent="0.35">
      <c r="C365" s="6"/>
    </row>
    <row r="366" spans="3:3" x14ac:dyDescent="0.35">
      <c r="C366" s="6"/>
    </row>
    <row r="367" spans="3:3" x14ac:dyDescent="0.35">
      <c r="C367" s="6"/>
    </row>
    <row r="368" spans="3:3" x14ac:dyDescent="0.35">
      <c r="C368" s="6"/>
    </row>
    <row r="369" spans="3:3" x14ac:dyDescent="0.35">
      <c r="C369" s="6"/>
    </row>
    <row r="370" spans="3:3" x14ac:dyDescent="0.35">
      <c r="C370" s="6"/>
    </row>
    <row r="371" spans="3:3" x14ac:dyDescent="0.35">
      <c r="C371" s="6"/>
    </row>
    <row r="372" spans="3:3" x14ac:dyDescent="0.35">
      <c r="C372" s="6"/>
    </row>
    <row r="373" spans="3:3" x14ac:dyDescent="0.35">
      <c r="C373" s="6"/>
    </row>
    <row r="374" spans="3:3" x14ac:dyDescent="0.35">
      <c r="C374" s="6"/>
    </row>
    <row r="375" spans="3:3" x14ac:dyDescent="0.35">
      <c r="C375" s="6"/>
    </row>
    <row r="376" spans="3:3" x14ac:dyDescent="0.35">
      <c r="C376" s="6"/>
    </row>
    <row r="377" spans="3:3" x14ac:dyDescent="0.35">
      <c r="C377" s="6"/>
    </row>
    <row r="378" spans="3:3" x14ac:dyDescent="0.35">
      <c r="C378" s="6"/>
    </row>
    <row r="379" spans="3:3" x14ac:dyDescent="0.35">
      <c r="C379" s="6"/>
    </row>
    <row r="380" spans="3:3" x14ac:dyDescent="0.35">
      <c r="C380" s="6"/>
    </row>
    <row r="381" spans="3:3" x14ac:dyDescent="0.35">
      <c r="C381" s="6"/>
    </row>
    <row r="382" spans="3:3" x14ac:dyDescent="0.35">
      <c r="C382" s="6"/>
    </row>
    <row r="383" spans="3:3" x14ac:dyDescent="0.35">
      <c r="C383" s="6"/>
    </row>
    <row r="384" spans="3:3" x14ac:dyDescent="0.35">
      <c r="C384" s="6"/>
    </row>
    <row r="385" spans="3:3" x14ac:dyDescent="0.35">
      <c r="C385" s="6"/>
    </row>
    <row r="386" spans="3:3" x14ac:dyDescent="0.35">
      <c r="C386" s="6"/>
    </row>
    <row r="387" spans="3:3" x14ac:dyDescent="0.35">
      <c r="C387" s="6"/>
    </row>
    <row r="388" spans="3:3" x14ac:dyDescent="0.35">
      <c r="C388" s="6"/>
    </row>
    <row r="389" spans="3:3" x14ac:dyDescent="0.35">
      <c r="C389" s="6"/>
    </row>
    <row r="390" spans="3:3" x14ac:dyDescent="0.35">
      <c r="C390" s="6"/>
    </row>
    <row r="391" spans="3:3" x14ac:dyDescent="0.35">
      <c r="C391" s="6"/>
    </row>
    <row r="392" spans="3:3" x14ac:dyDescent="0.35">
      <c r="C392" s="6"/>
    </row>
    <row r="393" spans="3:3" x14ac:dyDescent="0.35">
      <c r="C393" s="6"/>
    </row>
    <row r="394" spans="3:3" x14ac:dyDescent="0.35">
      <c r="C394" s="6"/>
    </row>
    <row r="395" spans="3:3" x14ac:dyDescent="0.35">
      <c r="C395" s="6"/>
    </row>
    <row r="396" spans="3:3" x14ac:dyDescent="0.35">
      <c r="C396" s="6"/>
    </row>
    <row r="397" spans="3:3" x14ac:dyDescent="0.35">
      <c r="C397" s="6"/>
    </row>
    <row r="398" spans="3:3" x14ac:dyDescent="0.35">
      <c r="C398" s="6"/>
    </row>
    <row r="399" spans="3:3" x14ac:dyDescent="0.35">
      <c r="C399" s="6"/>
    </row>
    <row r="400" spans="3:3" x14ac:dyDescent="0.35">
      <c r="C400" s="6"/>
    </row>
    <row r="401" spans="3:3" x14ac:dyDescent="0.35">
      <c r="C401" s="6"/>
    </row>
    <row r="402" spans="3:3" x14ac:dyDescent="0.35">
      <c r="C402" s="6"/>
    </row>
    <row r="403" spans="3:3" x14ac:dyDescent="0.35">
      <c r="C403" s="6"/>
    </row>
    <row r="404" spans="3:3" x14ac:dyDescent="0.35">
      <c r="C404" s="6"/>
    </row>
    <row r="405" spans="3:3" x14ac:dyDescent="0.35">
      <c r="C405" s="6"/>
    </row>
    <row r="406" spans="3:3" x14ac:dyDescent="0.35">
      <c r="C406" s="6"/>
    </row>
    <row r="407" spans="3:3" x14ac:dyDescent="0.35">
      <c r="C407" s="6"/>
    </row>
    <row r="408" spans="3:3" x14ac:dyDescent="0.35">
      <c r="C408" s="6"/>
    </row>
    <row r="409" spans="3:3" x14ac:dyDescent="0.35">
      <c r="C409" s="6"/>
    </row>
    <row r="410" spans="3:3" x14ac:dyDescent="0.35">
      <c r="C410" s="6"/>
    </row>
    <row r="411" spans="3:3" x14ac:dyDescent="0.35">
      <c r="C411" s="6"/>
    </row>
    <row r="412" spans="3:3" x14ac:dyDescent="0.35">
      <c r="C412" s="6"/>
    </row>
    <row r="413" spans="3:3" x14ac:dyDescent="0.35">
      <c r="C413" s="6"/>
    </row>
    <row r="414" spans="3:3" x14ac:dyDescent="0.35">
      <c r="C414" s="6"/>
    </row>
    <row r="415" spans="3:3" x14ac:dyDescent="0.35">
      <c r="C415" s="6"/>
    </row>
    <row r="416" spans="3:3" x14ac:dyDescent="0.35">
      <c r="C416" s="6"/>
    </row>
    <row r="417" spans="3:3" x14ac:dyDescent="0.35">
      <c r="C417" s="6"/>
    </row>
    <row r="418" spans="3:3" x14ac:dyDescent="0.35">
      <c r="C418" s="6"/>
    </row>
    <row r="419" spans="3:3" x14ac:dyDescent="0.35">
      <c r="C419" s="6"/>
    </row>
    <row r="420" spans="3:3" x14ac:dyDescent="0.35">
      <c r="C420" s="6"/>
    </row>
    <row r="421" spans="3:3" x14ac:dyDescent="0.35">
      <c r="C421" s="6"/>
    </row>
    <row r="422" spans="3:3" x14ac:dyDescent="0.35">
      <c r="C422" s="6"/>
    </row>
    <row r="423" spans="3:3" x14ac:dyDescent="0.35">
      <c r="C423" s="6"/>
    </row>
    <row r="424" spans="3:3" x14ac:dyDescent="0.35">
      <c r="C424" s="6"/>
    </row>
    <row r="425" spans="3:3" x14ac:dyDescent="0.35">
      <c r="C425" s="6"/>
    </row>
    <row r="426" spans="3:3" x14ac:dyDescent="0.35">
      <c r="C426" s="6"/>
    </row>
    <row r="427" spans="3:3" x14ac:dyDescent="0.35">
      <c r="C427" s="6"/>
    </row>
    <row r="428" spans="3:3" x14ac:dyDescent="0.35">
      <c r="C428" s="6"/>
    </row>
    <row r="429" spans="3:3" x14ac:dyDescent="0.35">
      <c r="C429" s="6"/>
    </row>
    <row r="430" spans="3:3" x14ac:dyDescent="0.35">
      <c r="C430" s="6"/>
    </row>
    <row r="431" spans="3:3" x14ac:dyDescent="0.35">
      <c r="C431" s="6"/>
    </row>
    <row r="432" spans="3:3" x14ac:dyDescent="0.35">
      <c r="C432" s="6"/>
    </row>
    <row r="433" spans="3:3" x14ac:dyDescent="0.35">
      <c r="C433" s="6"/>
    </row>
    <row r="434" spans="3:3" x14ac:dyDescent="0.35">
      <c r="C434" s="6"/>
    </row>
    <row r="435" spans="3:3" x14ac:dyDescent="0.35">
      <c r="C435" s="6"/>
    </row>
    <row r="436" spans="3:3" x14ac:dyDescent="0.35">
      <c r="C436" s="6"/>
    </row>
    <row r="437" spans="3:3" x14ac:dyDescent="0.35">
      <c r="C437" s="6"/>
    </row>
    <row r="438" spans="3:3" x14ac:dyDescent="0.35">
      <c r="C438" s="6"/>
    </row>
    <row r="439" spans="3:3" x14ac:dyDescent="0.35">
      <c r="C439" s="6"/>
    </row>
    <row r="440" spans="3:3" x14ac:dyDescent="0.35">
      <c r="C440" s="6"/>
    </row>
    <row r="441" spans="3:3" x14ac:dyDescent="0.35">
      <c r="C441" s="6"/>
    </row>
    <row r="442" spans="3:3" x14ac:dyDescent="0.35">
      <c r="C442" s="6"/>
    </row>
    <row r="443" spans="3:3" x14ac:dyDescent="0.35">
      <c r="C443" s="6"/>
    </row>
    <row r="444" spans="3:3" x14ac:dyDescent="0.35">
      <c r="C444" s="6"/>
    </row>
    <row r="445" spans="3:3" x14ac:dyDescent="0.35">
      <c r="C445" s="6"/>
    </row>
    <row r="446" spans="3:3" x14ac:dyDescent="0.35">
      <c r="C446" s="6"/>
    </row>
    <row r="447" spans="3:3" x14ac:dyDescent="0.35">
      <c r="C447" s="6"/>
    </row>
    <row r="448" spans="3:3" x14ac:dyDescent="0.35">
      <c r="C448" s="6"/>
    </row>
    <row r="449" spans="3:3" x14ac:dyDescent="0.35">
      <c r="C449" s="6"/>
    </row>
    <row r="450" spans="3:3" x14ac:dyDescent="0.35">
      <c r="C450" s="6"/>
    </row>
    <row r="451" spans="3:3" x14ac:dyDescent="0.35">
      <c r="C451" s="6"/>
    </row>
    <row r="452" spans="3:3" x14ac:dyDescent="0.35">
      <c r="C452" s="6"/>
    </row>
    <row r="453" spans="3:3" x14ac:dyDescent="0.35">
      <c r="C453" s="6"/>
    </row>
    <row r="454" spans="3:3" x14ac:dyDescent="0.35">
      <c r="C454" s="6"/>
    </row>
    <row r="455" spans="3:3" x14ac:dyDescent="0.35">
      <c r="C455" s="6"/>
    </row>
    <row r="456" spans="3:3" x14ac:dyDescent="0.35">
      <c r="C456" s="6"/>
    </row>
    <row r="457" spans="3:3" x14ac:dyDescent="0.35">
      <c r="C457" s="6"/>
    </row>
    <row r="458" spans="3:3" x14ac:dyDescent="0.35">
      <c r="C458" s="6"/>
    </row>
    <row r="459" spans="3:3" x14ac:dyDescent="0.35">
      <c r="C459" s="6"/>
    </row>
    <row r="460" spans="3:3" x14ac:dyDescent="0.35">
      <c r="C460" s="6"/>
    </row>
    <row r="461" spans="3:3" x14ac:dyDescent="0.35">
      <c r="C461" s="6"/>
    </row>
    <row r="462" spans="3:3" x14ac:dyDescent="0.35">
      <c r="C462" s="6"/>
    </row>
    <row r="463" spans="3:3" x14ac:dyDescent="0.35">
      <c r="C463" s="6"/>
    </row>
    <row r="464" spans="3:3" x14ac:dyDescent="0.35">
      <c r="C464" s="6"/>
    </row>
    <row r="465" spans="3:3" x14ac:dyDescent="0.35">
      <c r="C465" s="6"/>
    </row>
    <row r="466" spans="3:3" x14ac:dyDescent="0.35">
      <c r="C466" s="6"/>
    </row>
    <row r="467" spans="3:3" x14ac:dyDescent="0.35">
      <c r="C467" s="6"/>
    </row>
    <row r="468" spans="3:3" x14ac:dyDescent="0.35">
      <c r="C468" s="6"/>
    </row>
    <row r="469" spans="3:3" x14ac:dyDescent="0.35">
      <c r="C469" s="6"/>
    </row>
    <row r="470" spans="3:3" x14ac:dyDescent="0.35">
      <c r="C470" s="6"/>
    </row>
    <row r="471" spans="3:3" x14ac:dyDescent="0.35">
      <c r="C471" s="6"/>
    </row>
    <row r="472" spans="3:3" x14ac:dyDescent="0.35">
      <c r="C472" s="6"/>
    </row>
    <row r="473" spans="3:3" x14ac:dyDescent="0.35">
      <c r="C473" s="6"/>
    </row>
    <row r="474" spans="3:3" x14ac:dyDescent="0.35">
      <c r="C474" s="6"/>
    </row>
    <row r="475" spans="3:3" x14ac:dyDescent="0.35">
      <c r="C475" s="6"/>
    </row>
    <row r="476" spans="3:3" x14ac:dyDescent="0.35">
      <c r="C476" s="6"/>
    </row>
    <row r="477" spans="3:3" x14ac:dyDescent="0.35">
      <c r="C477" s="6"/>
    </row>
    <row r="478" spans="3:3" x14ac:dyDescent="0.35">
      <c r="C478" s="6"/>
    </row>
    <row r="479" spans="3:3" x14ac:dyDescent="0.35">
      <c r="C479" s="6"/>
    </row>
    <row r="480" spans="3:3" x14ac:dyDescent="0.35">
      <c r="C480" s="6"/>
    </row>
    <row r="481" spans="3:3" x14ac:dyDescent="0.35">
      <c r="C481" s="6"/>
    </row>
    <row r="482" spans="3:3" x14ac:dyDescent="0.35">
      <c r="C482" s="6"/>
    </row>
    <row r="483" spans="3:3" x14ac:dyDescent="0.35">
      <c r="C483" s="6"/>
    </row>
    <row r="484" spans="3:3" x14ac:dyDescent="0.35">
      <c r="C484" s="6"/>
    </row>
    <row r="485" spans="3:3" x14ac:dyDescent="0.35">
      <c r="C485" s="6"/>
    </row>
    <row r="486" spans="3:3" x14ac:dyDescent="0.35">
      <c r="C486" s="6"/>
    </row>
    <row r="487" spans="3:3" x14ac:dyDescent="0.35">
      <c r="C487" s="6"/>
    </row>
    <row r="488" spans="3:3" x14ac:dyDescent="0.35">
      <c r="C488" s="6"/>
    </row>
    <row r="489" spans="3:3" x14ac:dyDescent="0.35">
      <c r="C489" s="6"/>
    </row>
    <row r="490" spans="3:3" x14ac:dyDescent="0.35">
      <c r="C490" s="6"/>
    </row>
    <row r="491" spans="3:3" x14ac:dyDescent="0.35">
      <c r="C491" s="6"/>
    </row>
    <row r="492" spans="3:3" x14ac:dyDescent="0.35">
      <c r="C492" s="6"/>
    </row>
    <row r="493" spans="3:3" x14ac:dyDescent="0.35">
      <c r="C493" s="6"/>
    </row>
    <row r="494" spans="3:3" x14ac:dyDescent="0.35">
      <c r="C494" s="6"/>
    </row>
    <row r="495" spans="3:3" x14ac:dyDescent="0.35">
      <c r="C495" s="6"/>
    </row>
    <row r="496" spans="3:3" x14ac:dyDescent="0.35">
      <c r="C496" s="6"/>
    </row>
    <row r="497" spans="3:3" x14ac:dyDescent="0.35">
      <c r="C497" s="6"/>
    </row>
    <row r="498" spans="3:3" x14ac:dyDescent="0.35">
      <c r="C498" s="6"/>
    </row>
    <row r="499" spans="3:3" x14ac:dyDescent="0.35">
      <c r="C499" s="6"/>
    </row>
    <row r="500" spans="3:3" x14ac:dyDescent="0.35">
      <c r="C500" s="6"/>
    </row>
    <row r="501" spans="3:3" x14ac:dyDescent="0.35">
      <c r="C501" s="6"/>
    </row>
    <row r="502" spans="3:3" x14ac:dyDescent="0.35">
      <c r="C502" s="6"/>
    </row>
    <row r="503" spans="3:3" x14ac:dyDescent="0.35">
      <c r="C503" s="6"/>
    </row>
    <row r="504" spans="3:3" x14ac:dyDescent="0.35">
      <c r="C504" s="6"/>
    </row>
    <row r="505" spans="3:3" x14ac:dyDescent="0.35">
      <c r="C505" s="6"/>
    </row>
    <row r="506" spans="3:3" x14ac:dyDescent="0.35">
      <c r="C506" s="6"/>
    </row>
    <row r="507" spans="3:3" x14ac:dyDescent="0.35">
      <c r="C507" s="6"/>
    </row>
    <row r="508" spans="3:3" x14ac:dyDescent="0.35">
      <c r="C508" s="6"/>
    </row>
    <row r="509" spans="3:3" x14ac:dyDescent="0.35">
      <c r="C509" s="6"/>
    </row>
    <row r="510" spans="3:3" x14ac:dyDescent="0.35">
      <c r="C510" s="6"/>
    </row>
    <row r="511" spans="3:3" x14ac:dyDescent="0.35">
      <c r="C511" s="6"/>
    </row>
    <row r="512" spans="3:3" x14ac:dyDescent="0.35">
      <c r="C512" s="6"/>
    </row>
    <row r="513" spans="3:3" x14ac:dyDescent="0.35">
      <c r="C513" s="6"/>
    </row>
    <row r="514" spans="3:3" x14ac:dyDescent="0.35">
      <c r="C514" s="6"/>
    </row>
    <row r="515" spans="3:3" x14ac:dyDescent="0.35">
      <c r="C515" s="6"/>
    </row>
    <row r="516" spans="3:3" x14ac:dyDescent="0.35">
      <c r="C516" s="6"/>
    </row>
    <row r="517" spans="3:3" x14ac:dyDescent="0.35">
      <c r="C517" s="6"/>
    </row>
    <row r="518" spans="3:3" x14ac:dyDescent="0.35">
      <c r="C518" s="6"/>
    </row>
    <row r="519" spans="3:3" x14ac:dyDescent="0.35">
      <c r="C519" s="6"/>
    </row>
    <row r="520" spans="3:3" x14ac:dyDescent="0.35">
      <c r="C520" s="6"/>
    </row>
    <row r="521" spans="3:3" x14ac:dyDescent="0.35">
      <c r="C521" s="6"/>
    </row>
    <row r="522" spans="3:3" x14ac:dyDescent="0.35">
      <c r="C522" s="6"/>
    </row>
    <row r="523" spans="3:3" x14ac:dyDescent="0.35">
      <c r="C523" s="6"/>
    </row>
    <row r="524" spans="3:3" x14ac:dyDescent="0.35">
      <c r="C524" s="6"/>
    </row>
    <row r="525" spans="3:3" x14ac:dyDescent="0.35">
      <c r="C525" s="6"/>
    </row>
    <row r="526" spans="3:3" x14ac:dyDescent="0.35">
      <c r="C526" s="6"/>
    </row>
    <row r="527" spans="3:3" x14ac:dyDescent="0.35">
      <c r="C527" s="6"/>
    </row>
    <row r="528" spans="3:3" x14ac:dyDescent="0.35">
      <c r="C528" s="6"/>
    </row>
    <row r="529" spans="3:3" x14ac:dyDescent="0.35">
      <c r="C529" s="6"/>
    </row>
    <row r="530" spans="3:3" x14ac:dyDescent="0.35">
      <c r="C530" s="6"/>
    </row>
    <row r="531" spans="3:3" x14ac:dyDescent="0.35">
      <c r="C531" s="6"/>
    </row>
    <row r="532" spans="3:3" x14ac:dyDescent="0.35">
      <c r="C532" s="6"/>
    </row>
    <row r="533" spans="3:3" x14ac:dyDescent="0.35">
      <c r="C533" s="6"/>
    </row>
    <row r="534" spans="3:3" x14ac:dyDescent="0.35">
      <c r="C534" s="6"/>
    </row>
    <row r="535" spans="3:3" x14ac:dyDescent="0.35">
      <c r="C535" s="6"/>
    </row>
    <row r="536" spans="3:3" x14ac:dyDescent="0.35">
      <c r="C536" s="6"/>
    </row>
    <row r="537" spans="3:3" x14ac:dyDescent="0.35">
      <c r="C537" s="6"/>
    </row>
    <row r="538" spans="3:3" x14ac:dyDescent="0.35">
      <c r="C538" s="6"/>
    </row>
    <row r="539" spans="3:3" x14ac:dyDescent="0.35">
      <c r="C539" s="6"/>
    </row>
    <row r="540" spans="3:3" x14ac:dyDescent="0.35">
      <c r="C540" s="6"/>
    </row>
    <row r="541" spans="3:3" x14ac:dyDescent="0.35">
      <c r="C541" s="6"/>
    </row>
    <row r="542" spans="3:3" x14ac:dyDescent="0.35">
      <c r="C542" s="6"/>
    </row>
    <row r="543" spans="3:3" x14ac:dyDescent="0.35">
      <c r="C543" s="6"/>
    </row>
    <row r="544" spans="3:3" x14ac:dyDescent="0.35">
      <c r="C544" s="6"/>
    </row>
    <row r="545" spans="3:3" x14ac:dyDescent="0.35">
      <c r="C545" s="6"/>
    </row>
    <row r="546" spans="3:3" x14ac:dyDescent="0.35">
      <c r="C546" s="6"/>
    </row>
    <row r="547" spans="3:3" x14ac:dyDescent="0.35">
      <c r="C547" s="6"/>
    </row>
    <row r="548" spans="3:3" x14ac:dyDescent="0.35">
      <c r="C548" s="6"/>
    </row>
    <row r="549" spans="3:3" x14ac:dyDescent="0.35">
      <c r="C549" s="6"/>
    </row>
    <row r="550" spans="3:3" x14ac:dyDescent="0.35">
      <c r="C550" s="6"/>
    </row>
    <row r="551" spans="3:3" x14ac:dyDescent="0.35">
      <c r="C551" s="6"/>
    </row>
    <row r="552" spans="3:3" x14ac:dyDescent="0.35">
      <c r="C552" s="6"/>
    </row>
    <row r="553" spans="3:3" x14ac:dyDescent="0.35">
      <c r="C553" s="6"/>
    </row>
    <row r="554" spans="3:3" x14ac:dyDescent="0.35">
      <c r="C554" s="6"/>
    </row>
    <row r="555" spans="3:3" x14ac:dyDescent="0.35">
      <c r="C555" s="6"/>
    </row>
    <row r="556" spans="3:3" x14ac:dyDescent="0.35">
      <c r="C556" s="6"/>
    </row>
    <row r="557" spans="3:3" x14ac:dyDescent="0.35">
      <c r="C557" s="6"/>
    </row>
    <row r="558" spans="3:3" x14ac:dyDescent="0.35">
      <c r="C558" s="6"/>
    </row>
    <row r="559" spans="3:3" x14ac:dyDescent="0.35">
      <c r="C559" s="6"/>
    </row>
    <row r="560" spans="3:3" x14ac:dyDescent="0.35">
      <c r="C560" s="6"/>
    </row>
    <row r="561" spans="3:3" x14ac:dyDescent="0.35">
      <c r="C561" s="6"/>
    </row>
    <row r="562" spans="3:3" x14ac:dyDescent="0.35">
      <c r="C562" s="6"/>
    </row>
    <row r="563" spans="3:3" x14ac:dyDescent="0.35">
      <c r="C563" s="6"/>
    </row>
    <row r="564" spans="3:3" x14ac:dyDescent="0.35">
      <c r="C564" s="6"/>
    </row>
    <row r="565" spans="3:3" x14ac:dyDescent="0.35">
      <c r="C565" s="6"/>
    </row>
    <row r="566" spans="3:3" x14ac:dyDescent="0.35">
      <c r="C566" s="6"/>
    </row>
    <row r="567" spans="3:3" x14ac:dyDescent="0.35">
      <c r="C567" s="6"/>
    </row>
    <row r="568" spans="3:3" x14ac:dyDescent="0.35">
      <c r="C568" s="6"/>
    </row>
    <row r="569" spans="3:3" x14ac:dyDescent="0.35">
      <c r="C569" s="6"/>
    </row>
    <row r="570" spans="3:3" x14ac:dyDescent="0.35">
      <c r="C570" s="6"/>
    </row>
    <row r="571" spans="3:3" x14ac:dyDescent="0.35">
      <c r="C571" s="6"/>
    </row>
    <row r="572" spans="3:3" x14ac:dyDescent="0.35">
      <c r="C572" s="6"/>
    </row>
    <row r="573" spans="3:3" x14ac:dyDescent="0.35">
      <c r="C573" s="6"/>
    </row>
    <row r="574" spans="3:3" x14ac:dyDescent="0.35">
      <c r="C574" s="6"/>
    </row>
    <row r="575" spans="3:3" x14ac:dyDescent="0.35">
      <c r="C575" s="6"/>
    </row>
    <row r="576" spans="3:3" x14ac:dyDescent="0.35">
      <c r="C576" s="6"/>
    </row>
    <row r="577" spans="3:3" x14ac:dyDescent="0.35">
      <c r="C577" s="6"/>
    </row>
    <row r="578" spans="3:3" x14ac:dyDescent="0.35">
      <c r="C578" s="6"/>
    </row>
    <row r="579" spans="3:3" x14ac:dyDescent="0.35">
      <c r="C579" s="6"/>
    </row>
    <row r="580" spans="3:3" x14ac:dyDescent="0.35">
      <c r="C580" s="6"/>
    </row>
    <row r="581" spans="3:3" x14ac:dyDescent="0.35">
      <c r="C581" s="6"/>
    </row>
    <row r="582" spans="3:3" x14ac:dyDescent="0.35">
      <c r="C582" s="6"/>
    </row>
    <row r="583" spans="3:3" x14ac:dyDescent="0.35">
      <c r="C583" s="6"/>
    </row>
    <row r="584" spans="3:3" x14ac:dyDescent="0.35">
      <c r="C584" s="6"/>
    </row>
    <row r="585" spans="3:3" x14ac:dyDescent="0.35">
      <c r="C585" s="6"/>
    </row>
    <row r="586" spans="3:3" x14ac:dyDescent="0.35">
      <c r="C586" s="6"/>
    </row>
    <row r="587" spans="3:3" x14ac:dyDescent="0.35">
      <c r="C587" s="6"/>
    </row>
    <row r="588" spans="3:3" x14ac:dyDescent="0.35">
      <c r="C588" s="6"/>
    </row>
    <row r="589" spans="3:3" x14ac:dyDescent="0.35">
      <c r="C589" s="6"/>
    </row>
    <row r="590" spans="3:3" x14ac:dyDescent="0.35">
      <c r="C590" s="6"/>
    </row>
    <row r="591" spans="3:3" x14ac:dyDescent="0.35">
      <c r="C591" s="6"/>
    </row>
    <row r="592" spans="3:3" x14ac:dyDescent="0.35">
      <c r="C592" s="6"/>
    </row>
    <row r="593" spans="3:3" x14ac:dyDescent="0.35">
      <c r="C593" s="6"/>
    </row>
    <row r="594" spans="3:3" x14ac:dyDescent="0.35">
      <c r="C594" s="6"/>
    </row>
    <row r="595" spans="3:3" x14ac:dyDescent="0.35">
      <c r="C595" s="6"/>
    </row>
    <row r="596" spans="3:3" x14ac:dyDescent="0.35">
      <c r="C596" s="6"/>
    </row>
    <row r="597" spans="3:3" x14ac:dyDescent="0.35">
      <c r="C597" s="6"/>
    </row>
    <row r="598" spans="3:3" x14ac:dyDescent="0.35">
      <c r="C598" s="6"/>
    </row>
    <row r="599" spans="3:3" x14ac:dyDescent="0.35">
      <c r="C599" s="6"/>
    </row>
    <row r="600" spans="3:3" x14ac:dyDescent="0.35">
      <c r="C600" s="6"/>
    </row>
    <row r="601" spans="3:3" x14ac:dyDescent="0.35">
      <c r="C601" s="6"/>
    </row>
    <row r="602" spans="3:3" x14ac:dyDescent="0.35">
      <c r="C602" s="6"/>
    </row>
    <row r="603" spans="3:3" x14ac:dyDescent="0.35">
      <c r="C603" s="6"/>
    </row>
    <row r="604" spans="3:3" x14ac:dyDescent="0.35">
      <c r="C604" s="6"/>
    </row>
    <row r="605" spans="3:3" x14ac:dyDescent="0.35">
      <c r="C605" s="6"/>
    </row>
    <row r="606" spans="3:3" x14ac:dyDescent="0.35">
      <c r="C606" s="6"/>
    </row>
    <row r="607" spans="3:3" x14ac:dyDescent="0.35">
      <c r="C607" s="6"/>
    </row>
    <row r="608" spans="3:3" x14ac:dyDescent="0.35">
      <c r="C608" s="6"/>
    </row>
    <row r="609" spans="3:3" x14ac:dyDescent="0.35">
      <c r="C609" s="6"/>
    </row>
    <row r="610" spans="3:3" x14ac:dyDescent="0.35">
      <c r="C610" s="6"/>
    </row>
    <row r="611" spans="3:3" x14ac:dyDescent="0.35">
      <c r="C611" s="6"/>
    </row>
    <row r="612" spans="3:3" x14ac:dyDescent="0.35">
      <c r="C612" s="6"/>
    </row>
    <row r="613" spans="3:3" x14ac:dyDescent="0.35">
      <c r="C613" s="6"/>
    </row>
    <row r="614" spans="3:3" x14ac:dyDescent="0.35">
      <c r="C614" s="6"/>
    </row>
    <row r="615" spans="3:3" x14ac:dyDescent="0.35">
      <c r="C615" s="6"/>
    </row>
    <row r="616" spans="3:3" x14ac:dyDescent="0.35">
      <c r="C616" s="6"/>
    </row>
    <row r="617" spans="3:3" x14ac:dyDescent="0.35">
      <c r="C617" s="6"/>
    </row>
    <row r="618" spans="3:3" x14ac:dyDescent="0.35">
      <c r="C618" s="6"/>
    </row>
    <row r="619" spans="3:3" x14ac:dyDescent="0.35">
      <c r="C619" s="6"/>
    </row>
    <row r="620" spans="3:3" x14ac:dyDescent="0.35">
      <c r="C620" s="6"/>
    </row>
    <row r="621" spans="3:3" x14ac:dyDescent="0.35">
      <c r="C621" s="6"/>
    </row>
    <row r="622" spans="3:3" x14ac:dyDescent="0.35">
      <c r="C622" s="6"/>
    </row>
    <row r="623" spans="3:3" x14ac:dyDescent="0.35">
      <c r="C623" s="6"/>
    </row>
    <row r="624" spans="3:3" x14ac:dyDescent="0.35">
      <c r="C624" s="6"/>
    </row>
    <row r="625" spans="3:3" x14ac:dyDescent="0.35">
      <c r="C625" s="6"/>
    </row>
    <row r="626" spans="3:3" x14ac:dyDescent="0.35">
      <c r="C626" s="6"/>
    </row>
    <row r="627" spans="3:3" x14ac:dyDescent="0.35">
      <c r="C627" s="6"/>
    </row>
    <row r="628" spans="3:3" x14ac:dyDescent="0.35">
      <c r="C628" s="6"/>
    </row>
    <row r="629" spans="3:3" x14ac:dyDescent="0.35">
      <c r="C629" s="6"/>
    </row>
    <row r="630" spans="3:3" x14ac:dyDescent="0.35">
      <c r="C630" s="6"/>
    </row>
    <row r="631" spans="3:3" x14ac:dyDescent="0.35">
      <c r="C631" s="6"/>
    </row>
    <row r="632" spans="3:3" x14ac:dyDescent="0.35">
      <c r="C632" s="6"/>
    </row>
    <row r="633" spans="3:3" x14ac:dyDescent="0.35">
      <c r="C633" s="6"/>
    </row>
    <row r="634" spans="3:3" x14ac:dyDescent="0.35">
      <c r="C634" s="6"/>
    </row>
    <row r="635" spans="3:3" x14ac:dyDescent="0.35">
      <c r="C635" s="6"/>
    </row>
    <row r="636" spans="3:3" x14ac:dyDescent="0.35">
      <c r="C636" s="6"/>
    </row>
    <row r="637" spans="3:3" x14ac:dyDescent="0.35">
      <c r="C637" s="6"/>
    </row>
    <row r="638" spans="3:3" x14ac:dyDescent="0.35">
      <c r="C638" s="6"/>
    </row>
    <row r="639" spans="3:3" x14ac:dyDescent="0.35">
      <c r="C639" s="6"/>
    </row>
    <row r="640" spans="3:3" x14ac:dyDescent="0.35">
      <c r="C640" s="6"/>
    </row>
    <row r="641" spans="3:3" x14ac:dyDescent="0.35">
      <c r="C641" s="6"/>
    </row>
    <row r="642" spans="3:3" x14ac:dyDescent="0.35">
      <c r="C642" s="6"/>
    </row>
    <row r="643" spans="3:3" x14ac:dyDescent="0.35">
      <c r="C643" s="6"/>
    </row>
    <row r="644" spans="3:3" x14ac:dyDescent="0.35">
      <c r="C644" s="6"/>
    </row>
    <row r="645" spans="3:3" x14ac:dyDescent="0.35">
      <c r="C645" s="6"/>
    </row>
    <row r="646" spans="3:3" x14ac:dyDescent="0.35">
      <c r="C646" s="6"/>
    </row>
    <row r="647" spans="3:3" x14ac:dyDescent="0.35">
      <c r="C647" s="6"/>
    </row>
    <row r="648" spans="3:3" x14ac:dyDescent="0.35">
      <c r="C648" s="6"/>
    </row>
    <row r="649" spans="3:3" x14ac:dyDescent="0.35">
      <c r="C649" s="6"/>
    </row>
    <row r="650" spans="3:3" x14ac:dyDescent="0.35">
      <c r="C650" s="6"/>
    </row>
    <row r="651" spans="3:3" x14ac:dyDescent="0.35">
      <c r="C651" s="6"/>
    </row>
    <row r="652" spans="3:3" x14ac:dyDescent="0.35">
      <c r="C652" s="6"/>
    </row>
    <row r="653" spans="3:3" x14ac:dyDescent="0.35">
      <c r="C653" s="6"/>
    </row>
    <row r="654" spans="3:3" x14ac:dyDescent="0.35">
      <c r="C654" s="6"/>
    </row>
    <row r="655" spans="3:3" x14ac:dyDescent="0.35">
      <c r="C655" s="6"/>
    </row>
    <row r="656" spans="3:3" x14ac:dyDescent="0.35">
      <c r="C656" s="6"/>
    </row>
    <row r="657" spans="3:3" x14ac:dyDescent="0.35">
      <c r="C657" s="6"/>
    </row>
    <row r="658" spans="3:3" x14ac:dyDescent="0.35">
      <c r="C658" s="6"/>
    </row>
    <row r="659" spans="3:3" x14ac:dyDescent="0.35">
      <c r="C659" s="6"/>
    </row>
    <row r="660" spans="3:3" x14ac:dyDescent="0.35">
      <c r="C660" s="6"/>
    </row>
    <row r="661" spans="3:3" x14ac:dyDescent="0.35">
      <c r="C661" s="6"/>
    </row>
    <row r="662" spans="3:3" x14ac:dyDescent="0.35">
      <c r="C662" s="6"/>
    </row>
    <row r="663" spans="3:3" x14ac:dyDescent="0.35">
      <c r="C663" s="6"/>
    </row>
    <row r="664" spans="3:3" x14ac:dyDescent="0.35">
      <c r="C664" s="6"/>
    </row>
    <row r="665" spans="3:3" x14ac:dyDescent="0.35">
      <c r="C665" s="6"/>
    </row>
    <row r="666" spans="3:3" x14ac:dyDescent="0.35">
      <c r="C666" s="6"/>
    </row>
    <row r="667" spans="3:3" x14ac:dyDescent="0.35">
      <c r="C667" s="6"/>
    </row>
    <row r="668" spans="3:3" x14ac:dyDescent="0.35">
      <c r="C668" s="6"/>
    </row>
    <row r="669" spans="3:3" x14ac:dyDescent="0.35">
      <c r="C669" s="6"/>
    </row>
    <row r="670" spans="3:3" x14ac:dyDescent="0.35">
      <c r="C670" s="6"/>
    </row>
    <row r="671" spans="3:3" x14ac:dyDescent="0.35">
      <c r="C671" s="6"/>
    </row>
    <row r="672" spans="3:3" x14ac:dyDescent="0.35">
      <c r="C672" s="6"/>
    </row>
    <row r="673" spans="3:3" x14ac:dyDescent="0.35">
      <c r="C673" s="6"/>
    </row>
    <row r="674" spans="3:3" x14ac:dyDescent="0.35">
      <c r="C674" s="6"/>
    </row>
    <row r="675" spans="3:3" x14ac:dyDescent="0.35">
      <c r="C675" s="6"/>
    </row>
    <row r="676" spans="3:3" x14ac:dyDescent="0.35">
      <c r="C676" s="6"/>
    </row>
    <row r="677" spans="3:3" x14ac:dyDescent="0.35">
      <c r="C677" s="6"/>
    </row>
    <row r="678" spans="3:3" x14ac:dyDescent="0.35">
      <c r="C678" s="6"/>
    </row>
    <row r="679" spans="3:3" x14ac:dyDescent="0.35">
      <c r="C679" s="6"/>
    </row>
    <row r="680" spans="3:3" x14ac:dyDescent="0.35">
      <c r="C680" s="6"/>
    </row>
    <row r="681" spans="3:3" x14ac:dyDescent="0.35">
      <c r="C681" s="6"/>
    </row>
    <row r="682" spans="3:3" x14ac:dyDescent="0.35">
      <c r="C682" s="6"/>
    </row>
    <row r="683" spans="3:3" x14ac:dyDescent="0.35">
      <c r="C683" s="6"/>
    </row>
    <row r="684" spans="3:3" x14ac:dyDescent="0.35">
      <c r="C684" s="6"/>
    </row>
    <row r="685" spans="3:3" x14ac:dyDescent="0.35">
      <c r="C685" s="6"/>
    </row>
    <row r="686" spans="3:3" x14ac:dyDescent="0.35">
      <c r="C686" s="6"/>
    </row>
    <row r="687" spans="3:3" x14ac:dyDescent="0.35">
      <c r="C687" s="6"/>
    </row>
    <row r="688" spans="3:3" x14ac:dyDescent="0.35">
      <c r="C688" s="6"/>
    </row>
    <row r="689" spans="3:3" x14ac:dyDescent="0.35">
      <c r="C689" s="6"/>
    </row>
    <row r="690" spans="3:3" x14ac:dyDescent="0.35">
      <c r="C690" s="6"/>
    </row>
    <row r="691" spans="3:3" x14ac:dyDescent="0.35">
      <c r="C691" s="6"/>
    </row>
    <row r="692" spans="3:3" x14ac:dyDescent="0.35">
      <c r="C692" s="6"/>
    </row>
    <row r="693" spans="3:3" x14ac:dyDescent="0.35">
      <c r="C693" s="6"/>
    </row>
    <row r="694" spans="3:3" x14ac:dyDescent="0.35">
      <c r="C694" s="6"/>
    </row>
    <row r="695" spans="3:3" x14ac:dyDescent="0.35">
      <c r="C695" s="6"/>
    </row>
    <row r="696" spans="3:3" x14ac:dyDescent="0.35">
      <c r="C696" s="6"/>
    </row>
    <row r="697" spans="3:3" x14ac:dyDescent="0.35">
      <c r="C697" s="6"/>
    </row>
    <row r="698" spans="3:3" x14ac:dyDescent="0.35">
      <c r="C698" s="6"/>
    </row>
    <row r="699" spans="3:3" x14ac:dyDescent="0.35">
      <c r="C699" s="6"/>
    </row>
    <row r="700" spans="3:3" x14ac:dyDescent="0.35">
      <c r="C700" s="6"/>
    </row>
    <row r="701" spans="3:3" x14ac:dyDescent="0.35">
      <c r="C701" s="6"/>
    </row>
    <row r="702" spans="3:3" x14ac:dyDescent="0.35">
      <c r="C702" s="6"/>
    </row>
    <row r="703" spans="3:3" x14ac:dyDescent="0.35">
      <c r="C703" s="6"/>
    </row>
    <row r="704" spans="3:3" x14ac:dyDescent="0.35">
      <c r="C704" s="6"/>
    </row>
    <row r="705" spans="3:3" x14ac:dyDescent="0.35">
      <c r="C705" s="6"/>
    </row>
    <row r="706" spans="3:3" x14ac:dyDescent="0.35">
      <c r="C706" s="6"/>
    </row>
    <row r="707" spans="3:3" x14ac:dyDescent="0.35">
      <c r="C707" s="6"/>
    </row>
    <row r="708" spans="3:3" x14ac:dyDescent="0.35">
      <c r="C708" s="6"/>
    </row>
    <row r="709" spans="3:3" x14ac:dyDescent="0.35">
      <c r="C709" s="6"/>
    </row>
    <row r="710" spans="3:3" x14ac:dyDescent="0.35">
      <c r="C710" s="6"/>
    </row>
    <row r="711" spans="3:3" x14ac:dyDescent="0.35">
      <c r="C711" s="6"/>
    </row>
    <row r="712" spans="3:3" x14ac:dyDescent="0.35">
      <c r="C712" s="6"/>
    </row>
    <row r="713" spans="3:3" x14ac:dyDescent="0.35">
      <c r="C713" s="6"/>
    </row>
    <row r="714" spans="3:3" x14ac:dyDescent="0.35">
      <c r="C714" s="6"/>
    </row>
    <row r="715" spans="3:3" x14ac:dyDescent="0.35">
      <c r="C715" s="6"/>
    </row>
    <row r="716" spans="3:3" x14ac:dyDescent="0.35">
      <c r="C716" s="6"/>
    </row>
    <row r="717" spans="3:3" x14ac:dyDescent="0.35">
      <c r="C717" s="6"/>
    </row>
    <row r="718" spans="3:3" x14ac:dyDescent="0.35">
      <c r="C718" s="6"/>
    </row>
    <row r="719" spans="3:3" x14ac:dyDescent="0.35">
      <c r="C719" s="6"/>
    </row>
    <row r="720" spans="3:3" x14ac:dyDescent="0.35">
      <c r="C720" s="6"/>
    </row>
    <row r="721" spans="3:3" x14ac:dyDescent="0.35">
      <c r="C721" s="6"/>
    </row>
    <row r="722" spans="3:3" x14ac:dyDescent="0.35">
      <c r="C722" s="6"/>
    </row>
    <row r="723" spans="3:3" x14ac:dyDescent="0.35">
      <c r="C723" s="6"/>
    </row>
    <row r="724" spans="3:3" x14ac:dyDescent="0.35">
      <c r="C724" s="6"/>
    </row>
    <row r="725" spans="3:3" x14ac:dyDescent="0.35">
      <c r="C725" s="6"/>
    </row>
    <row r="726" spans="3:3" x14ac:dyDescent="0.35">
      <c r="C726" s="6"/>
    </row>
    <row r="727" spans="3:3" x14ac:dyDescent="0.35">
      <c r="C727" s="6"/>
    </row>
    <row r="728" spans="3:3" x14ac:dyDescent="0.35">
      <c r="C728" s="6"/>
    </row>
    <row r="729" spans="3:3" x14ac:dyDescent="0.35">
      <c r="C729" s="6"/>
    </row>
    <row r="730" spans="3:3" x14ac:dyDescent="0.35">
      <c r="C730" s="6"/>
    </row>
    <row r="731" spans="3:3" x14ac:dyDescent="0.35">
      <c r="C731" s="6"/>
    </row>
    <row r="732" spans="3:3" x14ac:dyDescent="0.35">
      <c r="C732" s="6"/>
    </row>
    <row r="733" spans="3:3" x14ac:dyDescent="0.35">
      <c r="C733" s="6"/>
    </row>
    <row r="734" spans="3:3" x14ac:dyDescent="0.35">
      <c r="C734" s="6"/>
    </row>
    <row r="735" spans="3:3" x14ac:dyDescent="0.35">
      <c r="C735" s="6"/>
    </row>
    <row r="736" spans="3:3" x14ac:dyDescent="0.35">
      <c r="C736" s="6"/>
    </row>
    <row r="737" spans="3:3" x14ac:dyDescent="0.35">
      <c r="C737" s="6"/>
    </row>
    <row r="738" spans="3:3" x14ac:dyDescent="0.35">
      <c r="C738" s="6"/>
    </row>
    <row r="739" spans="3:3" x14ac:dyDescent="0.35">
      <c r="C739" s="6"/>
    </row>
    <row r="740" spans="3:3" x14ac:dyDescent="0.35">
      <c r="C740" s="6"/>
    </row>
    <row r="741" spans="3:3" x14ac:dyDescent="0.35">
      <c r="C741" s="6"/>
    </row>
    <row r="742" spans="3:3" x14ac:dyDescent="0.35">
      <c r="C742" s="6"/>
    </row>
    <row r="743" spans="3:3" x14ac:dyDescent="0.35">
      <c r="C743" s="6"/>
    </row>
    <row r="744" spans="3:3" x14ac:dyDescent="0.35">
      <c r="C744" s="6"/>
    </row>
    <row r="745" spans="3:3" x14ac:dyDescent="0.35">
      <c r="C745" s="6"/>
    </row>
    <row r="746" spans="3:3" x14ac:dyDescent="0.35">
      <c r="C746" s="6"/>
    </row>
    <row r="747" spans="3:3" x14ac:dyDescent="0.35">
      <c r="C747" s="6"/>
    </row>
    <row r="748" spans="3:3" x14ac:dyDescent="0.35">
      <c r="C748" s="6"/>
    </row>
    <row r="749" spans="3:3" x14ac:dyDescent="0.35">
      <c r="C749" s="6"/>
    </row>
    <row r="750" spans="3:3" x14ac:dyDescent="0.35">
      <c r="C750" s="6"/>
    </row>
    <row r="751" spans="3:3" x14ac:dyDescent="0.35">
      <c r="C751" s="6"/>
    </row>
    <row r="752" spans="3:3" x14ac:dyDescent="0.35">
      <c r="C752" s="6"/>
    </row>
    <row r="753" spans="3:3" x14ac:dyDescent="0.35">
      <c r="C753" s="6"/>
    </row>
    <row r="754" spans="3:3" x14ac:dyDescent="0.35">
      <c r="C754" s="6"/>
    </row>
    <row r="755" spans="3:3" x14ac:dyDescent="0.35">
      <c r="C755" s="6"/>
    </row>
    <row r="756" spans="3:3" x14ac:dyDescent="0.35">
      <c r="C756" s="6"/>
    </row>
    <row r="757" spans="3:3" x14ac:dyDescent="0.35">
      <c r="C757" s="6"/>
    </row>
    <row r="758" spans="3:3" x14ac:dyDescent="0.35">
      <c r="C758" s="6"/>
    </row>
    <row r="759" spans="3:3" x14ac:dyDescent="0.35">
      <c r="C759" s="6"/>
    </row>
    <row r="760" spans="3:3" x14ac:dyDescent="0.35">
      <c r="C760" s="6"/>
    </row>
    <row r="761" spans="3:3" x14ac:dyDescent="0.35">
      <c r="C761" s="6"/>
    </row>
    <row r="762" spans="3:3" x14ac:dyDescent="0.35">
      <c r="C762" s="6"/>
    </row>
    <row r="763" spans="3:3" x14ac:dyDescent="0.35">
      <c r="C763" s="6"/>
    </row>
    <row r="764" spans="3:3" x14ac:dyDescent="0.35">
      <c r="C764" s="6"/>
    </row>
    <row r="765" spans="3:3" x14ac:dyDescent="0.35">
      <c r="C765" s="6"/>
    </row>
    <row r="766" spans="3:3" x14ac:dyDescent="0.35">
      <c r="C766" s="6"/>
    </row>
    <row r="767" spans="3:3" x14ac:dyDescent="0.35">
      <c r="C767" s="6"/>
    </row>
    <row r="768" spans="3:3" x14ac:dyDescent="0.35">
      <c r="C768" s="6"/>
    </row>
    <row r="769" spans="3:3" x14ac:dyDescent="0.35">
      <c r="C769" s="6"/>
    </row>
    <row r="770" spans="3:3" x14ac:dyDescent="0.35">
      <c r="C770" s="6"/>
    </row>
    <row r="771" spans="3:3" x14ac:dyDescent="0.35">
      <c r="C771" s="6"/>
    </row>
    <row r="772" spans="3:3" x14ac:dyDescent="0.35">
      <c r="C772" s="6"/>
    </row>
    <row r="773" spans="3:3" x14ac:dyDescent="0.35">
      <c r="C773" s="6"/>
    </row>
    <row r="774" spans="3:3" x14ac:dyDescent="0.35">
      <c r="C774" s="6"/>
    </row>
    <row r="775" spans="3:3" x14ac:dyDescent="0.35">
      <c r="C775" s="6"/>
    </row>
    <row r="776" spans="3:3" x14ac:dyDescent="0.35">
      <c r="C776" s="6"/>
    </row>
    <row r="777" spans="3:3" x14ac:dyDescent="0.35">
      <c r="C777" s="6"/>
    </row>
    <row r="778" spans="3:3" x14ac:dyDescent="0.35">
      <c r="C778" s="6"/>
    </row>
    <row r="779" spans="3:3" x14ac:dyDescent="0.35">
      <c r="C779" s="6"/>
    </row>
    <row r="780" spans="3:3" x14ac:dyDescent="0.35">
      <c r="C780" s="6"/>
    </row>
    <row r="781" spans="3:3" x14ac:dyDescent="0.35">
      <c r="C781" s="6"/>
    </row>
    <row r="782" spans="3:3" x14ac:dyDescent="0.35">
      <c r="C782" s="6"/>
    </row>
    <row r="783" spans="3:3" x14ac:dyDescent="0.35">
      <c r="C783" s="6"/>
    </row>
    <row r="784" spans="3:3" x14ac:dyDescent="0.35">
      <c r="C784" s="6"/>
    </row>
    <row r="785" spans="3:3" x14ac:dyDescent="0.35">
      <c r="C785" s="6"/>
    </row>
    <row r="786" spans="3:3" x14ac:dyDescent="0.35">
      <c r="C786" s="6"/>
    </row>
    <row r="787" spans="3:3" x14ac:dyDescent="0.35">
      <c r="C787" s="6"/>
    </row>
    <row r="788" spans="3:3" x14ac:dyDescent="0.35">
      <c r="C788" s="6"/>
    </row>
    <row r="789" spans="3:3" x14ac:dyDescent="0.35">
      <c r="C789" s="6"/>
    </row>
    <row r="790" spans="3:3" x14ac:dyDescent="0.35">
      <c r="C790" s="6"/>
    </row>
    <row r="791" spans="3:3" x14ac:dyDescent="0.35">
      <c r="C791" s="6"/>
    </row>
    <row r="792" spans="3:3" x14ac:dyDescent="0.35">
      <c r="C792" s="6"/>
    </row>
    <row r="793" spans="3:3" x14ac:dyDescent="0.35">
      <c r="C793" s="6"/>
    </row>
    <row r="794" spans="3:3" x14ac:dyDescent="0.35">
      <c r="C794" s="6"/>
    </row>
    <row r="795" spans="3:3" x14ac:dyDescent="0.35">
      <c r="C795" s="6"/>
    </row>
    <row r="796" spans="3:3" x14ac:dyDescent="0.35">
      <c r="C796" s="6"/>
    </row>
    <row r="797" spans="3:3" x14ac:dyDescent="0.35">
      <c r="C797" s="6"/>
    </row>
    <row r="798" spans="3:3" x14ac:dyDescent="0.35">
      <c r="C798" s="6"/>
    </row>
    <row r="799" spans="3:3" x14ac:dyDescent="0.35">
      <c r="C799" s="6"/>
    </row>
    <row r="800" spans="3:3" x14ac:dyDescent="0.35">
      <c r="C800" s="6"/>
    </row>
    <row r="801" spans="3:3" x14ac:dyDescent="0.35">
      <c r="C801" s="6"/>
    </row>
    <row r="802" spans="3:3" x14ac:dyDescent="0.35">
      <c r="C802" s="6"/>
    </row>
    <row r="803" spans="3:3" x14ac:dyDescent="0.35">
      <c r="C803" s="6"/>
    </row>
    <row r="804" spans="3:3" x14ac:dyDescent="0.35">
      <c r="C804" s="6"/>
    </row>
    <row r="805" spans="3:3" x14ac:dyDescent="0.35">
      <c r="C805" s="6"/>
    </row>
    <row r="806" spans="3:3" x14ac:dyDescent="0.35">
      <c r="C806" s="6"/>
    </row>
    <row r="807" spans="3:3" x14ac:dyDescent="0.35">
      <c r="C807" s="6"/>
    </row>
    <row r="808" spans="3:3" x14ac:dyDescent="0.35">
      <c r="C808" s="6"/>
    </row>
    <row r="809" spans="3:3" x14ac:dyDescent="0.35">
      <c r="C809" s="6"/>
    </row>
    <row r="810" spans="3:3" x14ac:dyDescent="0.35">
      <c r="C810" s="6"/>
    </row>
    <row r="811" spans="3:3" x14ac:dyDescent="0.35">
      <c r="C811" s="6"/>
    </row>
    <row r="812" spans="3:3" x14ac:dyDescent="0.35">
      <c r="C812" s="6"/>
    </row>
    <row r="813" spans="3:3" x14ac:dyDescent="0.35">
      <c r="C813" s="6"/>
    </row>
    <row r="814" spans="3:3" x14ac:dyDescent="0.35">
      <c r="C814" s="6"/>
    </row>
    <row r="815" spans="3:3" x14ac:dyDescent="0.35">
      <c r="C815" s="6"/>
    </row>
    <row r="816" spans="3:3" x14ac:dyDescent="0.35">
      <c r="C816" s="6"/>
    </row>
    <row r="817" spans="3:3" x14ac:dyDescent="0.35">
      <c r="C817" s="6"/>
    </row>
    <row r="818" spans="3:3" x14ac:dyDescent="0.35">
      <c r="C818" s="6"/>
    </row>
    <row r="819" spans="3:3" x14ac:dyDescent="0.35">
      <c r="C819" s="6"/>
    </row>
    <row r="820" spans="3:3" x14ac:dyDescent="0.35">
      <c r="C820" s="6"/>
    </row>
    <row r="821" spans="3:3" x14ac:dyDescent="0.35">
      <c r="C821" s="6"/>
    </row>
    <row r="822" spans="3:3" x14ac:dyDescent="0.35">
      <c r="C822" s="6"/>
    </row>
    <row r="823" spans="3:3" x14ac:dyDescent="0.35">
      <c r="C823" s="6"/>
    </row>
    <row r="824" spans="3:3" x14ac:dyDescent="0.35">
      <c r="C824" s="6"/>
    </row>
    <row r="825" spans="3:3" x14ac:dyDescent="0.35">
      <c r="C825" s="6"/>
    </row>
    <row r="826" spans="3:3" x14ac:dyDescent="0.35">
      <c r="C826" s="6"/>
    </row>
    <row r="827" spans="3:3" x14ac:dyDescent="0.35">
      <c r="C827" s="6"/>
    </row>
    <row r="828" spans="3:3" x14ac:dyDescent="0.35">
      <c r="C828" s="6"/>
    </row>
    <row r="829" spans="3:3" x14ac:dyDescent="0.35">
      <c r="C829" s="6"/>
    </row>
    <row r="830" spans="3:3" x14ac:dyDescent="0.35">
      <c r="C830" s="6"/>
    </row>
    <row r="831" spans="3:3" x14ac:dyDescent="0.35">
      <c r="C831" s="6"/>
    </row>
    <row r="832" spans="3:3" x14ac:dyDescent="0.35">
      <c r="C832" s="6"/>
    </row>
    <row r="833" spans="3:3" x14ac:dyDescent="0.35">
      <c r="C833" s="6"/>
    </row>
    <row r="834" spans="3:3" x14ac:dyDescent="0.35">
      <c r="C834" s="6"/>
    </row>
    <row r="835" spans="3:3" x14ac:dyDescent="0.35">
      <c r="C835" s="6"/>
    </row>
    <row r="836" spans="3:3" x14ac:dyDescent="0.35">
      <c r="C836" s="6"/>
    </row>
    <row r="837" spans="3:3" x14ac:dyDescent="0.35">
      <c r="C837" s="6"/>
    </row>
    <row r="838" spans="3:3" x14ac:dyDescent="0.35">
      <c r="C838" s="6"/>
    </row>
    <row r="839" spans="3:3" x14ac:dyDescent="0.35">
      <c r="C839" s="6"/>
    </row>
    <row r="840" spans="3:3" x14ac:dyDescent="0.35">
      <c r="C840" s="6"/>
    </row>
    <row r="841" spans="3:3" x14ac:dyDescent="0.35">
      <c r="C841" s="6"/>
    </row>
    <row r="842" spans="3:3" x14ac:dyDescent="0.35">
      <c r="C842" s="6"/>
    </row>
    <row r="843" spans="3:3" x14ac:dyDescent="0.35">
      <c r="C843" s="6"/>
    </row>
    <row r="844" spans="3:3" x14ac:dyDescent="0.35">
      <c r="C844" s="6"/>
    </row>
    <row r="845" spans="3:3" x14ac:dyDescent="0.35">
      <c r="C845" s="6"/>
    </row>
    <row r="846" spans="3:3" x14ac:dyDescent="0.35">
      <c r="C846" s="6"/>
    </row>
    <row r="847" spans="3:3" x14ac:dyDescent="0.35">
      <c r="C847" s="6"/>
    </row>
    <row r="848" spans="3:3" x14ac:dyDescent="0.35">
      <c r="C848" s="6"/>
    </row>
    <row r="849" spans="3:3" x14ac:dyDescent="0.35">
      <c r="C849" s="6"/>
    </row>
    <row r="850" spans="3:3" x14ac:dyDescent="0.35">
      <c r="C850" s="6"/>
    </row>
    <row r="851" spans="3:3" x14ac:dyDescent="0.35">
      <c r="C851" s="6"/>
    </row>
    <row r="852" spans="3:3" x14ac:dyDescent="0.35">
      <c r="C852" s="6"/>
    </row>
    <row r="853" spans="3:3" x14ac:dyDescent="0.35">
      <c r="C853" s="6"/>
    </row>
    <row r="854" spans="3:3" x14ac:dyDescent="0.35">
      <c r="C854" s="6"/>
    </row>
    <row r="855" spans="3:3" x14ac:dyDescent="0.35">
      <c r="C855" s="6"/>
    </row>
    <row r="856" spans="3:3" x14ac:dyDescent="0.35">
      <c r="C856" s="6"/>
    </row>
    <row r="857" spans="3:3" x14ac:dyDescent="0.35">
      <c r="C857" s="6"/>
    </row>
    <row r="858" spans="3:3" x14ac:dyDescent="0.35">
      <c r="C858" s="6"/>
    </row>
    <row r="859" spans="3:3" x14ac:dyDescent="0.35">
      <c r="C859" s="6"/>
    </row>
    <row r="860" spans="3:3" x14ac:dyDescent="0.35">
      <c r="C860" s="6"/>
    </row>
    <row r="861" spans="3:3" x14ac:dyDescent="0.35">
      <c r="C861" s="6"/>
    </row>
    <row r="862" spans="3:3" x14ac:dyDescent="0.35">
      <c r="C862" s="6"/>
    </row>
    <row r="863" spans="3:3" x14ac:dyDescent="0.35">
      <c r="C863" s="6"/>
    </row>
    <row r="864" spans="3:3" x14ac:dyDescent="0.35">
      <c r="C864" s="6"/>
    </row>
    <row r="865" spans="3:3" x14ac:dyDescent="0.35">
      <c r="C865" s="6"/>
    </row>
    <row r="866" spans="3:3" x14ac:dyDescent="0.35">
      <c r="C866" s="6"/>
    </row>
    <row r="867" spans="3:3" x14ac:dyDescent="0.35">
      <c r="C867" s="6"/>
    </row>
    <row r="868" spans="3:3" x14ac:dyDescent="0.35">
      <c r="C868" s="6"/>
    </row>
    <row r="869" spans="3:3" x14ac:dyDescent="0.35">
      <c r="C869" s="6"/>
    </row>
    <row r="870" spans="3:3" x14ac:dyDescent="0.35">
      <c r="C870" s="6"/>
    </row>
    <row r="871" spans="3:3" x14ac:dyDescent="0.35">
      <c r="C871" s="6"/>
    </row>
    <row r="872" spans="3:3" x14ac:dyDescent="0.35">
      <c r="C872" s="6"/>
    </row>
    <row r="873" spans="3:3" x14ac:dyDescent="0.35">
      <c r="C873" s="6"/>
    </row>
    <row r="874" spans="3:3" x14ac:dyDescent="0.35">
      <c r="C874" s="6"/>
    </row>
    <row r="875" spans="3:3" x14ac:dyDescent="0.35">
      <c r="C875" s="6"/>
    </row>
    <row r="876" spans="3:3" x14ac:dyDescent="0.35">
      <c r="C876" s="6"/>
    </row>
    <row r="877" spans="3:3" x14ac:dyDescent="0.35">
      <c r="C877" s="6"/>
    </row>
    <row r="878" spans="3:3" x14ac:dyDescent="0.35">
      <c r="C878" s="6"/>
    </row>
    <row r="879" spans="3:3" x14ac:dyDescent="0.35">
      <c r="C879" s="6"/>
    </row>
    <row r="880" spans="3:3" x14ac:dyDescent="0.35">
      <c r="C880" s="6"/>
    </row>
    <row r="881" spans="3:3" x14ac:dyDescent="0.35">
      <c r="C881" s="6"/>
    </row>
    <row r="882" spans="3:3" x14ac:dyDescent="0.35">
      <c r="C882" s="6"/>
    </row>
    <row r="883" spans="3:3" x14ac:dyDescent="0.35">
      <c r="C883" s="6"/>
    </row>
    <row r="884" spans="3:3" x14ac:dyDescent="0.35">
      <c r="C884" s="6"/>
    </row>
    <row r="885" spans="3:3" x14ac:dyDescent="0.35">
      <c r="C885" s="6"/>
    </row>
    <row r="886" spans="3:3" x14ac:dyDescent="0.35">
      <c r="C886" s="6"/>
    </row>
    <row r="887" spans="3:3" x14ac:dyDescent="0.35">
      <c r="C887" s="6"/>
    </row>
    <row r="888" spans="3:3" x14ac:dyDescent="0.35">
      <c r="C888" s="6"/>
    </row>
    <row r="889" spans="3:3" x14ac:dyDescent="0.35">
      <c r="C889" s="6"/>
    </row>
    <row r="890" spans="3:3" x14ac:dyDescent="0.35">
      <c r="C890" s="6"/>
    </row>
    <row r="891" spans="3:3" x14ac:dyDescent="0.35">
      <c r="C891" s="6"/>
    </row>
    <row r="892" spans="3:3" x14ac:dyDescent="0.35">
      <c r="C892" s="6"/>
    </row>
    <row r="893" spans="3:3" x14ac:dyDescent="0.35">
      <c r="C893" s="6"/>
    </row>
    <row r="894" spans="3:3" x14ac:dyDescent="0.35">
      <c r="C894" s="6"/>
    </row>
    <row r="895" spans="3:3" x14ac:dyDescent="0.35">
      <c r="C895" s="6"/>
    </row>
    <row r="896" spans="3:3" x14ac:dyDescent="0.35">
      <c r="C896" s="6"/>
    </row>
    <row r="897" spans="3:3" x14ac:dyDescent="0.35">
      <c r="C897" s="6"/>
    </row>
    <row r="898" spans="3:3" x14ac:dyDescent="0.35">
      <c r="C898" s="6"/>
    </row>
    <row r="899" spans="3:3" x14ac:dyDescent="0.35">
      <c r="C899" s="6"/>
    </row>
    <row r="900" spans="3:3" x14ac:dyDescent="0.35">
      <c r="C900" s="6"/>
    </row>
    <row r="901" spans="3:3" x14ac:dyDescent="0.35">
      <c r="C901" s="6"/>
    </row>
    <row r="902" spans="3:3" x14ac:dyDescent="0.35">
      <c r="C902" s="6"/>
    </row>
    <row r="903" spans="3:3" x14ac:dyDescent="0.35">
      <c r="C903" s="6"/>
    </row>
    <row r="904" spans="3:3" x14ac:dyDescent="0.35">
      <c r="C904" s="6"/>
    </row>
    <row r="905" spans="3:3" x14ac:dyDescent="0.35">
      <c r="C905" s="6"/>
    </row>
    <row r="906" spans="3:3" x14ac:dyDescent="0.35">
      <c r="C906" s="6"/>
    </row>
    <row r="907" spans="3:3" x14ac:dyDescent="0.35">
      <c r="C907" s="6"/>
    </row>
    <row r="908" spans="3:3" x14ac:dyDescent="0.35">
      <c r="C908" s="6"/>
    </row>
    <row r="909" spans="3:3" x14ac:dyDescent="0.35">
      <c r="C909" s="6"/>
    </row>
    <row r="910" spans="3:3" x14ac:dyDescent="0.35">
      <c r="C910" s="6"/>
    </row>
    <row r="911" spans="3:3" x14ac:dyDescent="0.35">
      <c r="C911" s="6"/>
    </row>
    <row r="912" spans="3:3" x14ac:dyDescent="0.35">
      <c r="C912" s="6"/>
    </row>
    <row r="913" spans="3:3" x14ac:dyDescent="0.35">
      <c r="C913" s="6"/>
    </row>
    <row r="914" spans="3:3" x14ac:dyDescent="0.35">
      <c r="C914" s="6"/>
    </row>
    <row r="915" spans="3:3" x14ac:dyDescent="0.35">
      <c r="C915" s="6"/>
    </row>
    <row r="916" spans="3:3" x14ac:dyDescent="0.35">
      <c r="C916" s="6"/>
    </row>
    <row r="917" spans="3:3" x14ac:dyDescent="0.35">
      <c r="C917" s="6"/>
    </row>
    <row r="918" spans="3:3" x14ac:dyDescent="0.35">
      <c r="C918" s="6"/>
    </row>
    <row r="919" spans="3:3" x14ac:dyDescent="0.35">
      <c r="C919" s="6"/>
    </row>
    <row r="920" spans="3:3" x14ac:dyDescent="0.35">
      <c r="C920" s="6"/>
    </row>
    <row r="921" spans="3:3" x14ac:dyDescent="0.35">
      <c r="C921" s="6"/>
    </row>
    <row r="922" spans="3:3" x14ac:dyDescent="0.35">
      <c r="C922" s="6"/>
    </row>
    <row r="923" spans="3:3" x14ac:dyDescent="0.35">
      <c r="C923" s="6"/>
    </row>
    <row r="924" spans="3:3" x14ac:dyDescent="0.35">
      <c r="C924" s="6"/>
    </row>
    <row r="925" spans="3:3" x14ac:dyDescent="0.35">
      <c r="C925" s="6"/>
    </row>
    <row r="926" spans="3:3" x14ac:dyDescent="0.35">
      <c r="C926" s="6"/>
    </row>
    <row r="927" spans="3:3" x14ac:dyDescent="0.35">
      <c r="C927" s="6"/>
    </row>
    <row r="928" spans="3:3" x14ac:dyDescent="0.35">
      <c r="C928" s="6"/>
    </row>
    <row r="929" spans="3:3" x14ac:dyDescent="0.35">
      <c r="C929" s="6"/>
    </row>
    <row r="930" spans="3:3" x14ac:dyDescent="0.35">
      <c r="C930" s="6"/>
    </row>
    <row r="931" spans="3:3" x14ac:dyDescent="0.35">
      <c r="C931" s="6"/>
    </row>
    <row r="932" spans="3:3" x14ac:dyDescent="0.35">
      <c r="C932" s="6"/>
    </row>
    <row r="933" spans="3:3" x14ac:dyDescent="0.35">
      <c r="C933" s="6"/>
    </row>
    <row r="934" spans="3:3" x14ac:dyDescent="0.35">
      <c r="C934" s="6"/>
    </row>
    <row r="935" spans="3:3" x14ac:dyDescent="0.35">
      <c r="C935" s="6"/>
    </row>
    <row r="936" spans="3:3" x14ac:dyDescent="0.35">
      <c r="C936" s="6"/>
    </row>
    <row r="937" spans="3:3" x14ac:dyDescent="0.35">
      <c r="C937" s="6"/>
    </row>
    <row r="938" spans="3:3" x14ac:dyDescent="0.35">
      <c r="C938" s="6"/>
    </row>
    <row r="939" spans="3:3" x14ac:dyDescent="0.35">
      <c r="C939" s="6"/>
    </row>
    <row r="940" spans="3:3" x14ac:dyDescent="0.35">
      <c r="C940" s="6"/>
    </row>
    <row r="941" spans="3:3" x14ac:dyDescent="0.35">
      <c r="C941" s="6"/>
    </row>
    <row r="942" spans="3:3" x14ac:dyDescent="0.35">
      <c r="C942" s="6"/>
    </row>
    <row r="943" spans="3:3" x14ac:dyDescent="0.35">
      <c r="C943" s="6"/>
    </row>
    <row r="944" spans="3:3" x14ac:dyDescent="0.35">
      <c r="C944" s="6"/>
    </row>
    <row r="945" spans="3:3" x14ac:dyDescent="0.35">
      <c r="C945" s="6"/>
    </row>
    <row r="946" spans="3:3" x14ac:dyDescent="0.35">
      <c r="C946" s="6"/>
    </row>
    <row r="947" spans="3:3" x14ac:dyDescent="0.35">
      <c r="C947" s="6"/>
    </row>
    <row r="948" spans="3:3" x14ac:dyDescent="0.35">
      <c r="C948" s="6"/>
    </row>
    <row r="949" spans="3:3" x14ac:dyDescent="0.35">
      <c r="C949" s="6"/>
    </row>
    <row r="950" spans="3:3" x14ac:dyDescent="0.35">
      <c r="C950" s="6"/>
    </row>
    <row r="951" spans="3:3" x14ac:dyDescent="0.35">
      <c r="C951" s="6"/>
    </row>
    <row r="952" spans="3:3" x14ac:dyDescent="0.35">
      <c r="C952" s="6"/>
    </row>
    <row r="953" spans="3:3" x14ac:dyDescent="0.35">
      <c r="C953" s="6"/>
    </row>
    <row r="954" spans="3:3" x14ac:dyDescent="0.35">
      <c r="C954" s="6"/>
    </row>
    <row r="955" spans="3:3" x14ac:dyDescent="0.35">
      <c r="C955" s="6"/>
    </row>
    <row r="956" spans="3:3" x14ac:dyDescent="0.35">
      <c r="C956" s="6"/>
    </row>
    <row r="957" spans="3:3" x14ac:dyDescent="0.35">
      <c r="C957" s="6"/>
    </row>
    <row r="958" spans="3:3" x14ac:dyDescent="0.35">
      <c r="C958" s="6"/>
    </row>
    <row r="959" spans="3:3" x14ac:dyDescent="0.35">
      <c r="C959" s="6"/>
    </row>
    <row r="960" spans="3:3" x14ac:dyDescent="0.35">
      <c r="C960" s="6"/>
    </row>
    <row r="961" spans="3:3" x14ac:dyDescent="0.35">
      <c r="C961" s="6"/>
    </row>
    <row r="962" spans="3:3" x14ac:dyDescent="0.35">
      <c r="C962" s="6"/>
    </row>
    <row r="963" spans="3:3" x14ac:dyDescent="0.35">
      <c r="C963" s="6"/>
    </row>
    <row r="964" spans="3:3" x14ac:dyDescent="0.35">
      <c r="C964" s="6"/>
    </row>
    <row r="965" spans="3:3" x14ac:dyDescent="0.35">
      <c r="C965" s="6"/>
    </row>
    <row r="966" spans="3:3" x14ac:dyDescent="0.35">
      <c r="C966" s="6"/>
    </row>
    <row r="967" spans="3:3" x14ac:dyDescent="0.35">
      <c r="C967" s="6"/>
    </row>
    <row r="968" spans="3:3" x14ac:dyDescent="0.35">
      <c r="C968" s="6"/>
    </row>
    <row r="969" spans="3:3" x14ac:dyDescent="0.35">
      <c r="C969" s="6"/>
    </row>
    <row r="970" spans="3:3" x14ac:dyDescent="0.35">
      <c r="C970" s="6"/>
    </row>
    <row r="971" spans="3:3" x14ac:dyDescent="0.35">
      <c r="C971" s="6"/>
    </row>
    <row r="972" spans="3:3" x14ac:dyDescent="0.35">
      <c r="C972" s="6"/>
    </row>
    <row r="973" spans="3:3" x14ac:dyDescent="0.35">
      <c r="C973" s="6"/>
    </row>
    <row r="974" spans="3:3" x14ac:dyDescent="0.35">
      <c r="C974" s="6"/>
    </row>
    <row r="975" spans="3:3" x14ac:dyDescent="0.35">
      <c r="C975" s="6"/>
    </row>
    <row r="976" spans="3:3" x14ac:dyDescent="0.35">
      <c r="C976" s="6"/>
    </row>
    <row r="977" spans="3:3" x14ac:dyDescent="0.35">
      <c r="C977" s="6"/>
    </row>
    <row r="978" spans="3:3" x14ac:dyDescent="0.35">
      <c r="C978" s="6"/>
    </row>
    <row r="979" spans="3:3" x14ac:dyDescent="0.35">
      <c r="C979" s="6"/>
    </row>
    <row r="980" spans="3:3" x14ac:dyDescent="0.35">
      <c r="C980" s="6"/>
    </row>
    <row r="981" spans="3:3" x14ac:dyDescent="0.35">
      <c r="C981" s="6"/>
    </row>
    <row r="982" spans="3:3" x14ac:dyDescent="0.35">
      <c r="C982" s="6"/>
    </row>
    <row r="983" spans="3:3" x14ac:dyDescent="0.35">
      <c r="C983" s="6"/>
    </row>
    <row r="984" spans="3:3" x14ac:dyDescent="0.35">
      <c r="C984" s="6"/>
    </row>
    <row r="985" spans="3:3" x14ac:dyDescent="0.35">
      <c r="C985" s="6"/>
    </row>
    <row r="986" spans="3:3" x14ac:dyDescent="0.35">
      <c r="C986" s="6"/>
    </row>
    <row r="987" spans="3:3" x14ac:dyDescent="0.35">
      <c r="C987" s="6"/>
    </row>
    <row r="988" spans="3:3" x14ac:dyDescent="0.35">
      <c r="C988" s="6"/>
    </row>
    <row r="989" spans="3:3" x14ac:dyDescent="0.35">
      <c r="C989" s="6"/>
    </row>
    <row r="990" spans="3:3" x14ac:dyDescent="0.35">
      <c r="C990" s="6"/>
    </row>
    <row r="991" spans="3:3" x14ac:dyDescent="0.35">
      <c r="C991" s="6"/>
    </row>
    <row r="992" spans="3:3" x14ac:dyDescent="0.35">
      <c r="C992" s="6"/>
    </row>
    <row r="993" spans="3:3" x14ac:dyDescent="0.35">
      <c r="C993" s="6"/>
    </row>
    <row r="994" spans="3:3" x14ac:dyDescent="0.35">
      <c r="C994" s="6"/>
    </row>
    <row r="995" spans="3:3" x14ac:dyDescent="0.35">
      <c r="C995" s="6"/>
    </row>
    <row r="996" spans="3:3" x14ac:dyDescent="0.35">
      <c r="C996" s="6"/>
    </row>
    <row r="997" spans="3:3" x14ac:dyDescent="0.35">
      <c r="C997" s="6"/>
    </row>
    <row r="998" spans="3:3" x14ac:dyDescent="0.35">
      <c r="C998" s="6"/>
    </row>
    <row r="999" spans="3:3" x14ac:dyDescent="0.35">
      <c r="C999" s="6"/>
    </row>
    <row r="1000" spans="3:3" x14ac:dyDescent="0.35">
      <c r="C1000" s="6"/>
    </row>
    <row r="1001" spans="3:3" x14ac:dyDescent="0.35">
      <c r="C1001" s="6"/>
    </row>
    <row r="1002" spans="3:3" x14ac:dyDescent="0.35">
      <c r="C1002" s="6"/>
    </row>
    <row r="1003" spans="3:3" x14ac:dyDescent="0.35">
      <c r="C1003" s="6"/>
    </row>
    <row r="1004" spans="3:3" x14ac:dyDescent="0.35">
      <c r="C1004" s="6"/>
    </row>
    <row r="1005" spans="3:3" x14ac:dyDescent="0.35">
      <c r="C1005" s="6"/>
    </row>
    <row r="1006" spans="3:3" x14ac:dyDescent="0.35">
      <c r="C1006" s="6"/>
    </row>
    <row r="1007" spans="3:3" x14ac:dyDescent="0.35">
      <c r="C1007" s="6"/>
    </row>
    <row r="1008" spans="3:3" x14ac:dyDescent="0.35">
      <c r="C1008" s="6"/>
    </row>
    <row r="1009" spans="3:3" x14ac:dyDescent="0.35">
      <c r="C1009" s="6"/>
    </row>
    <row r="1010" spans="3:3" x14ac:dyDescent="0.35">
      <c r="C1010" s="6"/>
    </row>
    <row r="1011" spans="3:3" x14ac:dyDescent="0.35">
      <c r="C1011" s="6"/>
    </row>
    <row r="1012" spans="3:3" x14ac:dyDescent="0.35">
      <c r="C1012" s="6"/>
    </row>
    <row r="1013" spans="3:3" x14ac:dyDescent="0.35">
      <c r="C1013" s="6"/>
    </row>
    <row r="1014" spans="3:3" x14ac:dyDescent="0.35">
      <c r="C1014" s="6"/>
    </row>
    <row r="1015" spans="3:3" x14ac:dyDescent="0.35">
      <c r="C1015" s="6"/>
    </row>
    <row r="1016" spans="3:3" x14ac:dyDescent="0.35">
      <c r="C1016" s="6"/>
    </row>
    <row r="1017" spans="3:3" x14ac:dyDescent="0.35">
      <c r="C1017" s="6"/>
    </row>
    <row r="1018" spans="3:3" x14ac:dyDescent="0.35">
      <c r="C1018" s="6"/>
    </row>
    <row r="1019" spans="3:3" x14ac:dyDescent="0.35">
      <c r="C1019" s="6"/>
    </row>
    <row r="1020" spans="3:3" x14ac:dyDescent="0.35">
      <c r="C1020" s="6"/>
    </row>
    <row r="1021" spans="3:3" x14ac:dyDescent="0.35">
      <c r="C1021" s="6"/>
    </row>
    <row r="1022" spans="3:3" x14ac:dyDescent="0.35">
      <c r="C1022" s="6"/>
    </row>
    <row r="1023" spans="3:3" x14ac:dyDescent="0.35">
      <c r="C1023" s="6"/>
    </row>
    <row r="1024" spans="3:3" x14ac:dyDescent="0.35">
      <c r="C1024" s="6"/>
    </row>
    <row r="1025" spans="3:3" x14ac:dyDescent="0.35">
      <c r="C1025" s="6"/>
    </row>
    <row r="1026" spans="3:3" x14ac:dyDescent="0.35">
      <c r="C1026" s="6"/>
    </row>
    <row r="1027" spans="3:3" x14ac:dyDescent="0.35">
      <c r="C1027" s="6"/>
    </row>
    <row r="1028" spans="3:3" x14ac:dyDescent="0.35">
      <c r="C1028" s="6"/>
    </row>
    <row r="1029" spans="3:3" x14ac:dyDescent="0.35">
      <c r="C1029" s="6"/>
    </row>
    <row r="1030" spans="3:3" x14ac:dyDescent="0.35">
      <c r="C1030" s="6"/>
    </row>
    <row r="1031" spans="3:3" x14ac:dyDescent="0.35">
      <c r="C1031" s="6"/>
    </row>
    <row r="1032" spans="3:3" x14ac:dyDescent="0.35">
      <c r="C1032" s="6"/>
    </row>
    <row r="1033" spans="3:3" x14ac:dyDescent="0.35">
      <c r="C1033" s="6"/>
    </row>
    <row r="1034" spans="3:3" x14ac:dyDescent="0.35">
      <c r="C1034" s="6"/>
    </row>
    <row r="1035" spans="3:3" x14ac:dyDescent="0.35">
      <c r="C1035" s="6"/>
    </row>
    <row r="1036" spans="3:3" x14ac:dyDescent="0.35">
      <c r="C1036" s="6"/>
    </row>
    <row r="1037" spans="3:3" x14ac:dyDescent="0.35">
      <c r="C1037" s="6"/>
    </row>
    <row r="1038" spans="3:3" x14ac:dyDescent="0.35">
      <c r="C1038" s="6"/>
    </row>
    <row r="1039" spans="3:3" x14ac:dyDescent="0.35">
      <c r="C1039" s="6"/>
    </row>
    <row r="1040" spans="3:3" x14ac:dyDescent="0.35">
      <c r="C1040" s="6"/>
    </row>
    <row r="1041" spans="3:3" x14ac:dyDescent="0.35">
      <c r="C1041" s="6"/>
    </row>
    <row r="1042" spans="3:3" x14ac:dyDescent="0.35">
      <c r="C1042" s="6"/>
    </row>
    <row r="1043" spans="3:3" x14ac:dyDescent="0.35">
      <c r="C1043" s="6"/>
    </row>
    <row r="1044" spans="3:3" x14ac:dyDescent="0.35">
      <c r="C1044" s="6"/>
    </row>
    <row r="1045" spans="3:3" x14ac:dyDescent="0.35">
      <c r="C1045" s="6"/>
    </row>
    <row r="1046" spans="3:3" x14ac:dyDescent="0.35">
      <c r="C1046" s="6"/>
    </row>
    <row r="1047" spans="3:3" x14ac:dyDescent="0.35">
      <c r="C1047" s="6"/>
    </row>
    <row r="1048" spans="3:3" x14ac:dyDescent="0.35">
      <c r="C1048" s="6"/>
    </row>
    <row r="1049" spans="3:3" x14ac:dyDescent="0.35">
      <c r="C1049" s="6"/>
    </row>
    <row r="1050" spans="3:3" x14ac:dyDescent="0.35">
      <c r="C1050" s="6"/>
    </row>
    <row r="1051" spans="3:3" x14ac:dyDescent="0.35">
      <c r="C1051" s="6"/>
    </row>
    <row r="1052" spans="3:3" x14ac:dyDescent="0.35">
      <c r="C1052" s="6"/>
    </row>
    <row r="1053" spans="3:3" x14ac:dyDescent="0.35">
      <c r="C1053" s="6"/>
    </row>
    <row r="1054" spans="3:3" x14ac:dyDescent="0.35">
      <c r="C1054" s="6"/>
    </row>
    <row r="1055" spans="3:3" x14ac:dyDescent="0.35">
      <c r="C1055" s="6"/>
    </row>
    <row r="1056" spans="3:3" x14ac:dyDescent="0.35">
      <c r="C1056" s="6"/>
    </row>
    <row r="1057" spans="3:3" x14ac:dyDescent="0.35">
      <c r="C1057" s="6"/>
    </row>
    <row r="1058" spans="3:3" x14ac:dyDescent="0.35">
      <c r="C1058" s="6"/>
    </row>
    <row r="1059" spans="3:3" x14ac:dyDescent="0.35">
      <c r="C1059" s="6"/>
    </row>
    <row r="1060" spans="3:3" x14ac:dyDescent="0.35">
      <c r="C1060" s="6"/>
    </row>
    <row r="1061" spans="3:3" x14ac:dyDescent="0.35">
      <c r="C1061" s="6"/>
    </row>
    <row r="1062" spans="3:3" x14ac:dyDescent="0.35">
      <c r="C1062" s="6"/>
    </row>
    <row r="1063" spans="3:3" x14ac:dyDescent="0.35">
      <c r="C1063" s="6"/>
    </row>
    <row r="1064" spans="3:3" x14ac:dyDescent="0.35">
      <c r="C1064" s="6"/>
    </row>
    <row r="1065" spans="3:3" x14ac:dyDescent="0.35">
      <c r="C1065" s="6"/>
    </row>
    <row r="1066" spans="3:3" x14ac:dyDescent="0.35">
      <c r="C1066" s="6"/>
    </row>
    <row r="1067" spans="3:3" x14ac:dyDescent="0.35">
      <c r="C1067" s="6"/>
    </row>
    <row r="1068" spans="3:3" x14ac:dyDescent="0.35">
      <c r="C1068" s="6"/>
    </row>
    <row r="1069" spans="3:3" x14ac:dyDescent="0.35">
      <c r="C1069" s="6"/>
    </row>
    <row r="1070" spans="3:3" x14ac:dyDescent="0.35">
      <c r="C1070" s="6"/>
    </row>
    <row r="1071" spans="3:3" x14ac:dyDescent="0.35">
      <c r="C1071" s="6"/>
    </row>
    <row r="1072" spans="3:3" x14ac:dyDescent="0.35">
      <c r="C1072" s="6"/>
    </row>
    <row r="1073" spans="3:3" x14ac:dyDescent="0.35">
      <c r="C1073" s="6"/>
    </row>
    <row r="1074" spans="3:3" x14ac:dyDescent="0.35">
      <c r="C1074" s="6"/>
    </row>
    <row r="1075" spans="3:3" x14ac:dyDescent="0.35">
      <c r="C1075" s="6"/>
    </row>
    <row r="1076" spans="3:3" x14ac:dyDescent="0.35">
      <c r="C1076" s="6"/>
    </row>
    <row r="1077" spans="3:3" x14ac:dyDescent="0.35">
      <c r="C1077" s="6"/>
    </row>
    <row r="1078" spans="3:3" x14ac:dyDescent="0.35">
      <c r="C1078" s="6"/>
    </row>
    <row r="1079" spans="3:3" x14ac:dyDescent="0.35">
      <c r="C1079" s="6"/>
    </row>
    <row r="1080" spans="3:3" x14ac:dyDescent="0.35">
      <c r="C1080" s="6"/>
    </row>
    <row r="1081" spans="3:3" x14ac:dyDescent="0.35">
      <c r="C1081" s="6"/>
    </row>
    <row r="1082" spans="3:3" x14ac:dyDescent="0.35">
      <c r="C1082" s="6"/>
    </row>
    <row r="1083" spans="3:3" x14ac:dyDescent="0.35">
      <c r="C1083" s="6"/>
    </row>
    <row r="1084" spans="3:3" x14ac:dyDescent="0.35">
      <c r="C1084" s="6"/>
    </row>
    <row r="1085" spans="3:3" x14ac:dyDescent="0.35">
      <c r="C1085" s="6"/>
    </row>
    <row r="1086" spans="3:3" x14ac:dyDescent="0.35">
      <c r="C1086" s="6"/>
    </row>
    <row r="1087" spans="3:3" x14ac:dyDescent="0.35">
      <c r="C1087" s="6"/>
    </row>
    <row r="1088" spans="3:3" x14ac:dyDescent="0.35">
      <c r="C1088" s="6"/>
    </row>
    <row r="1089" spans="3:3" x14ac:dyDescent="0.35">
      <c r="C1089" s="6"/>
    </row>
    <row r="1090" spans="3:3" x14ac:dyDescent="0.35">
      <c r="C1090" s="6"/>
    </row>
    <row r="1091" spans="3:3" x14ac:dyDescent="0.35">
      <c r="C1091" s="6"/>
    </row>
    <row r="1092" spans="3:3" x14ac:dyDescent="0.35">
      <c r="C1092" s="6"/>
    </row>
    <row r="1093" spans="3:3" x14ac:dyDescent="0.35">
      <c r="C1093" s="6"/>
    </row>
    <row r="1094" spans="3:3" x14ac:dyDescent="0.35">
      <c r="C1094" s="6"/>
    </row>
    <row r="1095" spans="3:3" x14ac:dyDescent="0.35">
      <c r="C1095" s="6"/>
    </row>
    <row r="1096" spans="3:3" x14ac:dyDescent="0.35">
      <c r="C1096" s="6"/>
    </row>
    <row r="1097" spans="3:3" x14ac:dyDescent="0.35">
      <c r="C1097" s="6"/>
    </row>
    <row r="1098" spans="3:3" x14ac:dyDescent="0.35">
      <c r="C1098" s="6"/>
    </row>
    <row r="1099" spans="3:3" x14ac:dyDescent="0.35">
      <c r="C1099" s="6"/>
    </row>
    <row r="1100" spans="3:3" x14ac:dyDescent="0.35">
      <c r="C1100" s="6"/>
    </row>
    <row r="1101" spans="3:3" x14ac:dyDescent="0.35">
      <c r="C1101" s="6"/>
    </row>
    <row r="1102" spans="3:3" x14ac:dyDescent="0.35">
      <c r="C1102" s="6"/>
    </row>
    <row r="1103" spans="3:3" x14ac:dyDescent="0.35">
      <c r="C1103" s="6"/>
    </row>
    <row r="1104" spans="3:3" x14ac:dyDescent="0.35">
      <c r="C1104" s="6"/>
    </row>
    <row r="1105" spans="3:3" x14ac:dyDescent="0.35">
      <c r="C1105" s="6"/>
    </row>
    <row r="1106" spans="3:3" x14ac:dyDescent="0.35">
      <c r="C1106" s="6"/>
    </row>
    <row r="1107" spans="3:3" x14ac:dyDescent="0.35">
      <c r="C1107" s="6"/>
    </row>
    <row r="1108" spans="3:3" x14ac:dyDescent="0.35">
      <c r="C1108" s="6"/>
    </row>
    <row r="1109" spans="3:3" x14ac:dyDescent="0.35">
      <c r="C1109" s="6"/>
    </row>
    <row r="1110" spans="3:3" x14ac:dyDescent="0.35">
      <c r="C1110" s="6"/>
    </row>
    <row r="1111" spans="3:3" x14ac:dyDescent="0.35">
      <c r="C1111" s="6"/>
    </row>
    <row r="1112" spans="3:3" x14ac:dyDescent="0.35">
      <c r="C1112" s="6"/>
    </row>
    <row r="1113" spans="3:3" x14ac:dyDescent="0.35">
      <c r="C1113" s="6"/>
    </row>
    <row r="1114" spans="3:3" x14ac:dyDescent="0.35">
      <c r="C1114" s="6"/>
    </row>
    <row r="1115" spans="3:3" x14ac:dyDescent="0.35">
      <c r="C1115" s="6"/>
    </row>
    <row r="1116" spans="3:3" x14ac:dyDescent="0.35">
      <c r="C1116" s="6"/>
    </row>
    <row r="1117" spans="3:3" x14ac:dyDescent="0.35">
      <c r="C1117" s="6"/>
    </row>
    <row r="1118" spans="3:3" x14ac:dyDescent="0.35">
      <c r="C1118" s="6"/>
    </row>
    <row r="1119" spans="3:3" x14ac:dyDescent="0.35">
      <c r="C1119" s="6"/>
    </row>
    <row r="1120" spans="3:3" x14ac:dyDescent="0.35">
      <c r="C1120" s="6"/>
    </row>
    <row r="1121" spans="3:3" x14ac:dyDescent="0.35">
      <c r="C1121" s="6"/>
    </row>
    <row r="1122" spans="3:3" x14ac:dyDescent="0.35">
      <c r="C1122" s="6"/>
    </row>
    <row r="1123" spans="3:3" x14ac:dyDescent="0.35">
      <c r="C1123" s="6"/>
    </row>
    <row r="1124" spans="3:3" x14ac:dyDescent="0.35">
      <c r="C1124" s="6"/>
    </row>
    <row r="1125" spans="3:3" x14ac:dyDescent="0.35">
      <c r="C1125" s="6"/>
    </row>
    <row r="1126" spans="3:3" x14ac:dyDescent="0.35">
      <c r="C1126" s="6"/>
    </row>
    <row r="1127" spans="3:3" x14ac:dyDescent="0.35">
      <c r="C1127" s="6"/>
    </row>
    <row r="1128" spans="3:3" x14ac:dyDescent="0.35">
      <c r="C1128" s="6"/>
    </row>
    <row r="1129" spans="3:3" x14ac:dyDescent="0.35">
      <c r="C1129" s="6"/>
    </row>
    <row r="1130" spans="3:3" x14ac:dyDescent="0.35">
      <c r="C1130" s="6"/>
    </row>
    <row r="1131" spans="3:3" x14ac:dyDescent="0.35">
      <c r="C1131" s="6"/>
    </row>
    <row r="1132" spans="3:3" x14ac:dyDescent="0.35">
      <c r="C1132" s="6"/>
    </row>
    <row r="1133" spans="3:3" x14ac:dyDescent="0.35">
      <c r="C1133" s="6"/>
    </row>
    <row r="1134" spans="3:3" x14ac:dyDescent="0.35">
      <c r="C1134" s="6"/>
    </row>
    <row r="1135" spans="3:3" x14ac:dyDescent="0.35">
      <c r="C1135" s="6"/>
    </row>
    <row r="1136" spans="3:3" x14ac:dyDescent="0.35">
      <c r="C1136" s="6"/>
    </row>
    <row r="1137" spans="3:3" x14ac:dyDescent="0.35">
      <c r="C1137" s="6"/>
    </row>
    <row r="1138" spans="3:3" x14ac:dyDescent="0.35">
      <c r="C1138" s="6"/>
    </row>
    <row r="1139" spans="3:3" x14ac:dyDescent="0.35">
      <c r="C1139" s="6"/>
    </row>
    <row r="1140" spans="3:3" x14ac:dyDescent="0.35">
      <c r="C1140" s="6"/>
    </row>
    <row r="1141" spans="3:3" x14ac:dyDescent="0.35">
      <c r="C1141" s="6"/>
    </row>
    <row r="1142" spans="3:3" x14ac:dyDescent="0.35">
      <c r="C1142" s="6"/>
    </row>
    <row r="1143" spans="3:3" x14ac:dyDescent="0.35">
      <c r="C1143" s="6"/>
    </row>
    <row r="1144" spans="3:3" x14ac:dyDescent="0.35">
      <c r="C1144" s="6"/>
    </row>
    <row r="1145" spans="3:3" x14ac:dyDescent="0.35">
      <c r="C1145" s="6"/>
    </row>
    <row r="1146" spans="3:3" x14ac:dyDescent="0.35">
      <c r="C1146" s="6"/>
    </row>
    <row r="1147" spans="3:3" x14ac:dyDescent="0.35">
      <c r="C1147" s="6"/>
    </row>
    <row r="1148" spans="3:3" x14ac:dyDescent="0.35">
      <c r="C1148" s="6"/>
    </row>
    <row r="1149" spans="3:3" x14ac:dyDescent="0.35">
      <c r="C1149" s="6"/>
    </row>
    <row r="1150" spans="3:3" x14ac:dyDescent="0.35">
      <c r="C1150" s="6"/>
    </row>
    <row r="1151" spans="3:3" x14ac:dyDescent="0.35">
      <c r="C1151" s="6"/>
    </row>
    <row r="1152" spans="3:3" x14ac:dyDescent="0.35">
      <c r="C1152" s="6"/>
    </row>
    <row r="1153" spans="3:3" x14ac:dyDescent="0.35">
      <c r="C1153" s="6"/>
    </row>
    <row r="1154" spans="3:3" x14ac:dyDescent="0.35">
      <c r="C1154" s="6"/>
    </row>
    <row r="1155" spans="3:3" x14ac:dyDescent="0.35">
      <c r="C1155" s="6"/>
    </row>
    <row r="1156" spans="3:3" x14ac:dyDescent="0.35">
      <c r="C1156" s="6"/>
    </row>
    <row r="1157" spans="3:3" x14ac:dyDescent="0.35">
      <c r="C1157" s="6"/>
    </row>
    <row r="1158" spans="3:3" x14ac:dyDescent="0.35">
      <c r="C1158" s="6"/>
    </row>
    <row r="1159" spans="3:3" x14ac:dyDescent="0.35">
      <c r="C1159" s="6"/>
    </row>
    <row r="1160" spans="3:3" x14ac:dyDescent="0.35">
      <c r="C1160" s="6"/>
    </row>
    <row r="1161" spans="3:3" x14ac:dyDescent="0.35">
      <c r="C1161" s="6"/>
    </row>
    <row r="1162" spans="3:3" x14ac:dyDescent="0.35">
      <c r="C1162" s="6"/>
    </row>
    <row r="1163" spans="3:3" x14ac:dyDescent="0.35">
      <c r="C1163" s="6"/>
    </row>
    <row r="1164" spans="3:3" x14ac:dyDescent="0.35">
      <c r="C1164" s="6"/>
    </row>
    <row r="1165" spans="3:3" x14ac:dyDescent="0.35">
      <c r="C1165" s="6"/>
    </row>
    <row r="1166" spans="3:3" x14ac:dyDescent="0.35">
      <c r="C1166" s="6"/>
    </row>
    <row r="1167" spans="3:3" x14ac:dyDescent="0.35">
      <c r="C1167" s="6"/>
    </row>
    <row r="1168" spans="3:3" x14ac:dyDescent="0.35">
      <c r="C1168" s="6"/>
    </row>
    <row r="1169" spans="3:3" x14ac:dyDescent="0.35">
      <c r="C1169" s="6"/>
    </row>
    <row r="1170" spans="3:3" x14ac:dyDescent="0.35">
      <c r="C1170" s="6"/>
    </row>
    <row r="1171" spans="3:3" x14ac:dyDescent="0.35">
      <c r="C1171" s="6"/>
    </row>
    <row r="1172" spans="3:3" x14ac:dyDescent="0.35">
      <c r="C1172" s="6"/>
    </row>
    <row r="1173" spans="3:3" x14ac:dyDescent="0.35">
      <c r="C1173" s="6"/>
    </row>
    <row r="1174" spans="3:3" x14ac:dyDescent="0.35">
      <c r="C1174" s="6"/>
    </row>
    <row r="1175" spans="3:3" x14ac:dyDescent="0.35">
      <c r="C1175" s="6"/>
    </row>
    <row r="1176" spans="3:3" x14ac:dyDescent="0.35">
      <c r="C1176" s="6"/>
    </row>
    <row r="1177" spans="3:3" x14ac:dyDescent="0.35">
      <c r="C1177" s="6"/>
    </row>
    <row r="1178" spans="3:3" x14ac:dyDescent="0.35">
      <c r="C1178" s="6"/>
    </row>
    <row r="1179" spans="3:3" x14ac:dyDescent="0.35">
      <c r="C1179" s="6"/>
    </row>
    <row r="1180" spans="3:3" x14ac:dyDescent="0.35">
      <c r="C1180" s="6"/>
    </row>
    <row r="1181" spans="3:3" x14ac:dyDescent="0.35">
      <c r="C1181" s="6"/>
    </row>
    <row r="1182" spans="3:3" x14ac:dyDescent="0.35">
      <c r="C1182" s="6"/>
    </row>
    <row r="1183" spans="3:3" x14ac:dyDescent="0.35">
      <c r="C1183" s="6"/>
    </row>
    <row r="1184" spans="3:3" x14ac:dyDescent="0.35">
      <c r="C1184" s="6"/>
    </row>
    <row r="1185" spans="3:3" x14ac:dyDescent="0.35">
      <c r="C1185" s="6"/>
    </row>
    <row r="1186" spans="3:3" x14ac:dyDescent="0.35">
      <c r="C1186" s="6"/>
    </row>
    <row r="1187" spans="3:3" x14ac:dyDescent="0.35">
      <c r="C1187" s="6"/>
    </row>
    <row r="1188" spans="3:3" x14ac:dyDescent="0.35">
      <c r="C1188" s="6"/>
    </row>
    <row r="1189" spans="3:3" x14ac:dyDescent="0.35">
      <c r="C1189" s="6"/>
    </row>
    <row r="1190" spans="3:3" x14ac:dyDescent="0.35">
      <c r="C1190" s="6"/>
    </row>
    <row r="1191" spans="3:3" x14ac:dyDescent="0.35">
      <c r="C1191" s="6"/>
    </row>
    <row r="1192" spans="3:3" x14ac:dyDescent="0.35">
      <c r="C1192" s="6"/>
    </row>
    <row r="1193" spans="3:3" x14ac:dyDescent="0.35">
      <c r="C1193" s="6"/>
    </row>
    <row r="1194" spans="3:3" x14ac:dyDescent="0.35">
      <c r="C1194" s="6"/>
    </row>
    <row r="1195" spans="3:3" x14ac:dyDescent="0.35">
      <c r="C1195" s="6"/>
    </row>
    <row r="1196" spans="3:3" x14ac:dyDescent="0.35">
      <c r="C1196" s="6"/>
    </row>
    <row r="1197" spans="3:3" x14ac:dyDescent="0.35">
      <c r="C1197" s="6"/>
    </row>
    <row r="1198" spans="3:3" x14ac:dyDescent="0.35">
      <c r="C1198" s="6"/>
    </row>
    <row r="1199" spans="3:3" x14ac:dyDescent="0.35">
      <c r="C1199" s="6"/>
    </row>
    <row r="1200" spans="3:3" x14ac:dyDescent="0.35">
      <c r="C1200" s="6"/>
    </row>
    <row r="1201" spans="3:3" x14ac:dyDescent="0.35">
      <c r="C1201" s="6"/>
    </row>
    <row r="1202" spans="3:3" x14ac:dyDescent="0.35">
      <c r="C1202" s="6"/>
    </row>
    <row r="1203" spans="3:3" x14ac:dyDescent="0.35">
      <c r="C1203" s="6"/>
    </row>
    <row r="1204" spans="3:3" x14ac:dyDescent="0.35">
      <c r="C1204" s="6"/>
    </row>
    <row r="1205" spans="3:3" x14ac:dyDescent="0.35">
      <c r="C1205" s="6"/>
    </row>
    <row r="1206" spans="3:3" x14ac:dyDescent="0.35">
      <c r="C1206" s="6"/>
    </row>
    <row r="1207" spans="3:3" x14ac:dyDescent="0.35">
      <c r="C1207" s="6"/>
    </row>
    <row r="1208" spans="3:3" x14ac:dyDescent="0.35">
      <c r="C1208" s="6"/>
    </row>
    <row r="1209" spans="3:3" x14ac:dyDescent="0.35">
      <c r="C1209" s="6"/>
    </row>
    <row r="1210" spans="3:3" x14ac:dyDescent="0.35">
      <c r="C1210" s="6"/>
    </row>
    <row r="1211" spans="3:3" x14ac:dyDescent="0.35">
      <c r="C1211" s="6"/>
    </row>
    <row r="1212" spans="3:3" x14ac:dyDescent="0.35">
      <c r="C1212" s="6"/>
    </row>
    <row r="1213" spans="3:3" x14ac:dyDescent="0.35">
      <c r="C1213" s="6"/>
    </row>
    <row r="1214" spans="3:3" x14ac:dyDescent="0.35">
      <c r="C1214" s="6"/>
    </row>
    <row r="1215" spans="3:3" x14ac:dyDescent="0.35">
      <c r="C1215" s="6"/>
    </row>
    <row r="1216" spans="3:3" x14ac:dyDescent="0.35">
      <c r="C1216" s="6"/>
    </row>
    <row r="1217" spans="3:3" x14ac:dyDescent="0.35">
      <c r="C1217" s="6"/>
    </row>
    <row r="1218" spans="3:3" x14ac:dyDescent="0.35">
      <c r="C1218" s="6"/>
    </row>
    <row r="1219" spans="3:3" x14ac:dyDescent="0.35">
      <c r="C1219" s="6"/>
    </row>
    <row r="1220" spans="3:3" x14ac:dyDescent="0.35">
      <c r="C1220" s="6"/>
    </row>
    <row r="1221" spans="3:3" x14ac:dyDescent="0.35">
      <c r="C1221" s="6"/>
    </row>
    <row r="1222" spans="3:3" x14ac:dyDescent="0.35">
      <c r="C1222" s="6"/>
    </row>
    <row r="1223" spans="3:3" x14ac:dyDescent="0.35">
      <c r="C1223" s="6"/>
    </row>
    <row r="1224" spans="3:3" x14ac:dyDescent="0.35">
      <c r="C1224" s="6"/>
    </row>
    <row r="1225" spans="3:3" x14ac:dyDescent="0.35">
      <c r="C1225" s="6"/>
    </row>
    <row r="1226" spans="3:3" x14ac:dyDescent="0.35">
      <c r="C1226" s="6"/>
    </row>
    <row r="1227" spans="3:3" x14ac:dyDescent="0.35">
      <c r="C1227" s="6"/>
    </row>
    <row r="1228" spans="3:3" x14ac:dyDescent="0.35">
      <c r="C1228" s="6"/>
    </row>
    <row r="1229" spans="3:3" x14ac:dyDescent="0.35">
      <c r="C1229" s="6"/>
    </row>
    <row r="1230" spans="3:3" x14ac:dyDescent="0.35">
      <c r="C1230" s="6"/>
    </row>
    <row r="1231" spans="3:3" x14ac:dyDescent="0.35">
      <c r="C1231" s="6"/>
    </row>
    <row r="1232" spans="3:3" x14ac:dyDescent="0.35">
      <c r="C1232" s="6"/>
    </row>
    <row r="1233" spans="3:3" x14ac:dyDescent="0.35">
      <c r="C1233" s="6"/>
    </row>
    <row r="1234" spans="3:3" x14ac:dyDescent="0.35">
      <c r="C1234" s="6"/>
    </row>
    <row r="1235" spans="3:3" x14ac:dyDescent="0.35">
      <c r="C1235" s="6"/>
    </row>
    <row r="1236" spans="3:3" x14ac:dyDescent="0.35">
      <c r="C1236" s="6"/>
    </row>
    <row r="1237" spans="3:3" x14ac:dyDescent="0.35">
      <c r="C1237" s="6"/>
    </row>
    <row r="1238" spans="3:3" x14ac:dyDescent="0.35">
      <c r="C1238" s="6"/>
    </row>
    <row r="1239" spans="3:3" x14ac:dyDescent="0.35">
      <c r="C1239" s="6"/>
    </row>
    <row r="1240" spans="3:3" x14ac:dyDescent="0.35">
      <c r="C1240" s="6"/>
    </row>
    <row r="1241" spans="3:3" x14ac:dyDescent="0.35">
      <c r="C1241" s="6"/>
    </row>
    <row r="1242" spans="3:3" x14ac:dyDescent="0.35">
      <c r="C1242" s="6"/>
    </row>
    <row r="1243" spans="3:3" x14ac:dyDescent="0.35">
      <c r="C1243" s="6"/>
    </row>
    <row r="1244" spans="3:3" x14ac:dyDescent="0.35">
      <c r="C1244" s="6"/>
    </row>
    <row r="1245" spans="3:3" x14ac:dyDescent="0.35">
      <c r="C1245" s="6"/>
    </row>
    <row r="1246" spans="3:3" x14ac:dyDescent="0.35">
      <c r="C1246" s="6"/>
    </row>
    <row r="1247" spans="3:3" x14ac:dyDescent="0.35">
      <c r="C1247" s="6"/>
    </row>
    <row r="1248" spans="3:3" x14ac:dyDescent="0.35">
      <c r="C1248" s="6"/>
    </row>
    <row r="1249" spans="3:3" x14ac:dyDescent="0.35">
      <c r="C1249" s="6"/>
    </row>
    <row r="1250" spans="3:3" x14ac:dyDescent="0.35">
      <c r="C1250" s="6"/>
    </row>
    <row r="1251" spans="3:3" x14ac:dyDescent="0.35">
      <c r="C1251" s="6"/>
    </row>
    <row r="1252" spans="3:3" x14ac:dyDescent="0.35">
      <c r="C1252" s="6"/>
    </row>
    <row r="1253" spans="3:3" x14ac:dyDescent="0.35">
      <c r="C1253" s="6"/>
    </row>
    <row r="1254" spans="3:3" x14ac:dyDescent="0.35">
      <c r="C1254" s="6"/>
    </row>
    <row r="1255" spans="3:3" x14ac:dyDescent="0.35">
      <c r="C1255" s="6"/>
    </row>
    <row r="1256" spans="3:3" x14ac:dyDescent="0.35">
      <c r="C1256" s="6"/>
    </row>
    <row r="1257" spans="3:3" x14ac:dyDescent="0.35">
      <c r="C1257" s="6"/>
    </row>
    <row r="1258" spans="3:3" x14ac:dyDescent="0.35">
      <c r="C1258" s="6"/>
    </row>
    <row r="1259" spans="3:3" x14ac:dyDescent="0.35">
      <c r="C1259" s="6"/>
    </row>
    <row r="1260" spans="3:3" x14ac:dyDescent="0.35">
      <c r="C1260" s="6"/>
    </row>
    <row r="1261" spans="3:3" x14ac:dyDescent="0.35">
      <c r="C1261" s="6"/>
    </row>
    <row r="1262" spans="3:3" x14ac:dyDescent="0.35">
      <c r="C1262" s="6"/>
    </row>
    <row r="1263" spans="3:3" x14ac:dyDescent="0.35">
      <c r="C1263" s="6"/>
    </row>
    <row r="1264" spans="3:3" x14ac:dyDescent="0.35">
      <c r="C1264" s="6"/>
    </row>
    <row r="1265" spans="3:3" x14ac:dyDescent="0.35">
      <c r="C1265" s="6"/>
    </row>
    <row r="1266" spans="3:3" x14ac:dyDescent="0.35">
      <c r="C1266" s="6"/>
    </row>
    <row r="1267" spans="3:3" x14ac:dyDescent="0.35">
      <c r="C1267" s="6"/>
    </row>
    <row r="1268" spans="3:3" x14ac:dyDescent="0.35">
      <c r="C1268" s="6"/>
    </row>
    <row r="1269" spans="3:3" x14ac:dyDescent="0.35">
      <c r="C1269" s="6"/>
    </row>
    <row r="1270" spans="3:3" x14ac:dyDescent="0.35">
      <c r="C1270" s="6"/>
    </row>
    <row r="1271" spans="3:3" x14ac:dyDescent="0.35">
      <c r="C1271" s="6"/>
    </row>
    <row r="1272" spans="3:3" x14ac:dyDescent="0.35">
      <c r="C1272" s="6"/>
    </row>
    <row r="1273" spans="3:3" x14ac:dyDescent="0.35">
      <c r="C1273" s="6"/>
    </row>
    <row r="1274" spans="3:3" x14ac:dyDescent="0.35">
      <c r="C1274" s="6"/>
    </row>
    <row r="1275" spans="3:3" x14ac:dyDescent="0.35">
      <c r="C1275" s="6"/>
    </row>
    <row r="1276" spans="3:3" x14ac:dyDescent="0.35">
      <c r="C1276" s="6"/>
    </row>
    <row r="1277" spans="3:3" x14ac:dyDescent="0.35">
      <c r="C1277" s="6"/>
    </row>
    <row r="1278" spans="3:3" x14ac:dyDescent="0.35">
      <c r="C1278" s="6"/>
    </row>
    <row r="1279" spans="3:3" x14ac:dyDescent="0.35">
      <c r="C1279" s="6"/>
    </row>
    <row r="1280" spans="3:3" x14ac:dyDescent="0.35">
      <c r="C1280" s="6"/>
    </row>
    <row r="1281" spans="3:3" x14ac:dyDescent="0.35">
      <c r="C1281" s="6"/>
    </row>
    <row r="1282" spans="3:3" x14ac:dyDescent="0.35">
      <c r="C1282" s="6"/>
    </row>
    <row r="1283" spans="3:3" x14ac:dyDescent="0.35">
      <c r="C1283" s="6"/>
    </row>
    <row r="1284" spans="3:3" x14ac:dyDescent="0.35">
      <c r="C1284" s="6"/>
    </row>
    <row r="1285" spans="3:3" x14ac:dyDescent="0.35">
      <c r="C1285" s="6"/>
    </row>
    <row r="1286" spans="3:3" x14ac:dyDescent="0.35">
      <c r="C1286" s="6"/>
    </row>
    <row r="1287" spans="3:3" x14ac:dyDescent="0.35">
      <c r="C1287" s="6"/>
    </row>
    <row r="1288" spans="3:3" x14ac:dyDescent="0.35">
      <c r="C1288" s="6"/>
    </row>
    <row r="1289" spans="3:3" x14ac:dyDescent="0.35">
      <c r="C1289" s="6"/>
    </row>
    <row r="1290" spans="3:3" x14ac:dyDescent="0.35">
      <c r="C1290" s="6"/>
    </row>
    <row r="1291" spans="3:3" x14ac:dyDescent="0.35">
      <c r="C1291" s="6"/>
    </row>
    <row r="1292" spans="3:3" x14ac:dyDescent="0.35">
      <c r="C1292" s="6"/>
    </row>
    <row r="1293" spans="3:3" x14ac:dyDescent="0.35">
      <c r="C1293" s="6"/>
    </row>
    <row r="1294" spans="3:3" x14ac:dyDescent="0.35">
      <c r="C1294" s="6"/>
    </row>
    <row r="1295" spans="3:3" x14ac:dyDescent="0.35">
      <c r="C1295" s="6"/>
    </row>
    <row r="1296" spans="3:3" x14ac:dyDescent="0.35">
      <c r="C1296" s="6"/>
    </row>
    <row r="1297" spans="3:3" x14ac:dyDescent="0.35">
      <c r="C1297" s="6"/>
    </row>
    <row r="1298" spans="3:3" x14ac:dyDescent="0.35">
      <c r="C1298" s="6"/>
    </row>
    <row r="1299" spans="3:3" x14ac:dyDescent="0.35">
      <c r="C1299" s="6"/>
    </row>
    <row r="1300" spans="3:3" x14ac:dyDescent="0.35">
      <c r="C1300" s="6"/>
    </row>
    <row r="1301" spans="3:3" x14ac:dyDescent="0.35">
      <c r="C1301" s="6"/>
    </row>
    <row r="1302" spans="3:3" x14ac:dyDescent="0.35">
      <c r="C1302" s="6"/>
    </row>
    <row r="1303" spans="3:3" x14ac:dyDescent="0.35">
      <c r="C1303" s="6"/>
    </row>
    <row r="1304" spans="3:3" x14ac:dyDescent="0.35">
      <c r="C1304" s="6"/>
    </row>
    <row r="1305" spans="3:3" x14ac:dyDescent="0.35">
      <c r="C1305" s="6"/>
    </row>
    <row r="1306" spans="3:3" x14ac:dyDescent="0.35">
      <c r="C1306" s="6"/>
    </row>
    <row r="1307" spans="3:3" x14ac:dyDescent="0.35">
      <c r="C1307" s="6"/>
    </row>
    <row r="1308" spans="3:3" x14ac:dyDescent="0.35">
      <c r="C1308" s="6"/>
    </row>
    <row r="1309" spans="3:3" x14ac:dyDescent="0.35">
      <c r="C1309" s="6"/>
    </row>
    <row r="1310" spans="3:3" x14ac:dyDescent="0.35">
      <c r="C1310" s="6"/>
    </row>
    <row r="1311" spans="3:3" x14ac:dyDescent="0.35">
      <c r="C1311" s="6"/>
    </row>
    <row r="1312" spans="3:3" x14ac:dyDescent="0.35">
      <c r="C1312" s="6"/>
    </row>
    <row r="1313" spans="3:3" x14ac:dyDescent="0.35">
      <c r="C1313" s="6"/>
    </row>
    <row r="1314" spans="3:3" x14ac:dyDescent="0.35">
      <c r="C1314" s="6"/>
    </row>
    <row r="1315" spans="3:3" x14ac:dyDescent="0.35">
      <c r="C1315" s="6"/>
    </row>
    <row r="1316" spans="3:3" x14ac:dyDescent="0.35">
      <c r="C1316" s="6"/>
    </row>
    <row r="1317" spans="3:3" x14ac:dyDescent="0.35">
      <c r="C1317" s="6"/>
    </row>
    <row r="1318" spans="3:3" x14ac:dyDescent="0.35">
      <c r="C1318" s="6"/>
    </row>
    <row r="1319" spans="3:3" x14ac:dyDescent="0.35">
      <c r="C1319" s="6"/>
    </row>
    <row r="1320" spans="3:3" x14ac:dyDescent="0.35">
      <c r="C1320" s="6"/>
    </row>
    <row r="1321" spans="3:3" x14ac:dyDescent="0.35">
      <c r="C1321" s="6"/>
    </row>
    <row r="1322" spans="3:3" x14ac:dyDescent="0.35">
      <c r="C1322" s="6"/>
    </row>
    <row r="1323" spans="3:3" x14ac:dyDescent="0.35">
      <c r="C1323" s="6"/>
    </row>
    <row r="1324" spans="3:3" x14ac:dyDescent="0.35">
      <c r="C1324" s="6"/>
    </row>
    <row r="1325" spans="3:3" x14ac:dyDescent="0.35">
      <c r="C1325" s="6"/>
    </row>
    <row r="1326" spans="3:3" x14ac:dyDescent="0.35">
      <c r="C1326" s="6"/>
    </row>
    <row r="1327" spans="3:3" x14ac:dyDescent="0.35">
      <c r="C1327" s="6"/>
    </row>
    <row r="1328" spans="3:3" x14ac:dyDescent="0.35">
      <c r="C1328" s="6"/>
    </row>
    <row r="1329" spans="3:3" x14ac:dyDescent="0.35">
      <c r="C1329" s="6"/>
    </row>
    <row r="1330" spans="3:3" x14ac:dyDescent="0.35">
      <c r="C1330" s="6"/>
    </row>
    <row r="1331" spans="3:3" x14ac:dyDescent="0.35">
      <c r="C1331" s="6"/>
    </row>
    <row r="1332" spans="3:3" x14ac:dyDescent="0.35">
      <c r="C1332" s="6"/>
    </row>
    <row r="1333" spans="3:3" x14ac:dyDescent="0.35">
      <c r="C1333" s="6"/>
    </row>
    <row r="1334" spans="3:3" x14ac:dyDescent="0.35">
      <c r="C1334" s="6"/>
    </row>
    <row r="1335" spans="3:3" x14ac:dyDescent="0.35">
      <c r="C1335" s="6"/>
    </row>
    <row r="1336" spans="3:3" x14ac:dyDescent="0.35">
      <c r="C1336" s="6"/>
    </row>
    <row r="1337" spans="3:3" x14ac:dyDescent="0.35">
      <c r="C1337" s="6"/>
    </row>
    <row r="1338" spans="3:3" x14ac:dyDescent="0.35">
      <c r="C1338" s="6"/>
    </row>
    <row r="1339" spans="3:3" x14ac:dyDescent="0.35">
      <c r="C1339" s="6"/>
    </row>
    <row r="1340" spans="3:3" x14ac:dyDescent="0.35">
      <c r="C1340" s="6"/>
    </row>
    <row r="1341" spans="3:3" x14ac:dyDescent="0.35">
      <c r="C1341" s="6"/>
    </row>
    <row r="1342" spans="3:3" x14ac:dyDescent="0.35">
      <c r="C1342" s="6"/>
    </row>
    <row r="1343" spans="3:3" x14ac:dyDescent="0.35">
      <c r="C1343" s="6"/>
    </row>
    <row r="1344" spans="3:3" x14ac:dyDescent="0.35">
      <c r="C1344" s="6"/>
    </row>
    <row r="1345" spans="3:3" x14ac:dyDescent="0.35">
      <c r="C1345" s="6"/>
    </row>
    <row r="1346" spans="3:3" x14ac:dyDescent="0.35">
      <c r="C1346" s="6"/>
    </row>
    <row r="1347" spans="3:3" x14ac:dyDescent="0.35">
      <c r="C1347" s="6"/>
    </row>
    <row r="1348" spans="3:3" x14ac:dyDescent="0.35">
      <c r="C1348" s="6"/>
    </row>
    <row r="1349" spans="3:3" x14ac:dyDescent="0.35">
      <c r="C1349" s="6"/>
    </row>
    <row r="1350" spans="3:3" x14ac:dyDescent="0.35">
      <c r="C1350" s="6"/>
    </row>
    <row r="1351" spans="3:3" x14ac:dyDescent="0.35">
      <c r="C1351" s="6"/>
    </row>
    <row r="1352" spans="3:3" x14ac:dyDescent="0.35">
      <c r="C1352" s="6"/>
    </row>
    <row r="1353" spans="3:3" x14ac:dyDescent="0.35">
      <c r="C1353" s="6"/>
    </row>
    <row r="1354" spans="3:3" x14ac:dyDescent="0.35">
      <c r="C1354" s="6"/>
    </row>
    <row r="1355" spans="3:3" x14ac:dyDescent="0.35">
      <c r="C1355" s="6"/>
    </row>
    <row r="1356" spans="3:3" x14ac:dyDescent="0.35">
      <c r="C1356" s="6"/>
    </row>
    <row r="1357" spans="3:3" x14ac:dyDescent="0.35">
      <c r="C1357" s="6"/>
    </row>
    <row r="1358" spans="3:3" x14ac:dyDescent="0.35">
      <c r="C1358" s="6"/>
    </row>
    <row r="1359" spans="3:3" x14ac:dyDescent="0.35">
      <c r="C1359" s="6"/>
    </row>
    <row r="1360" spans="3:3" x14ac:dyDescent="0.35">
      <c r="C1360" s="6"/>
    </row>
    <row r="1361" spans="3:3" x14ac:dyDescent="0.35">
      <c r="C1361" s="6"/>
    </row>
    <row r="1362" spans="3:3" x14ac:dyDescent="0.35">
      <c r="C1362" s="6"/>
    </row>
    <row r="1363" spans="3:3" x14ac:dyDescent="0.35">
      <c r="C1363" s="6"/>
    </row>
    <row r="1364" spans="3:3" x14ac:dyDescent="0.35">
      <c r="C1364" s="6"/>
    </row>
    <row r="1365" spans="3:3" x14ac:dyDescent="0.35">
      <c r="C1365" s="6"/>
    </row>
    <row r="1366" spans="3:3" x14ac:dyDescent="0.35">
      <c r="C1366" s="6"/>
    </row>
    <row r="1367" spans="3:3" x14ac:dyDescent="0.35">
      <c r="C1367" s="6"/>
    </row>
    <row r="1368" spans="3:3" x14ac:dyDescent="0.35">
      <c r="C1368" s="6"/>
    </row>
    <row r="1369" spans="3:3" x14ac:dyDescent="0.35">
      <c r="C1369" s="6"/>
    </row>
    <row r="1370" spans="3:3" x14ac:dyDescent="0.35">
      <c r="C1370" s="6"/>
    </row>
    <row r="1371" spans="3:3" x14ac:dyDescent="0.35">
      <c r="C1371" s="6"/>
    </row>
    <row r="1372" spans="3:3" x14ac:dyDescent="0.35">
      <c r="C1372" s="6"/>
    </row>
    <row r="1373" spans="3:3" x14ac:dyDescent="0.35">
      <c r="C1373" s="6"/>
    </row>
    <row r="1374" spans="3:3" x14ac:dyDescent="0.35">
      <c r="C1374" s="6"/>
    </row>
    <row r="1375" spans="3:3" x14ac:dyDescent="0.35">
      <c r="C1375" s="6"/>
    </row>
    <row r="1376" spans="3:3" x14ac:dyDescent="0.35">
      <c r="C1376" s="6"/>
    </row>
    <row r="1377" spans="3:3" x14ac:dyDescent="0.35">
      <c r="C1377" s="6"/>
    </row>
    <row r="1378" spans="3:3" x14ac:dyDescent="0.35">
      <c r="C1378" s="6"/>
    </row>
    <row r="1379" spans="3:3" x14ac:dyDescent="0.35">
      <c r="C1379" s="6"/>
    </row>
    <row r="1380" spans="3:3" x14ac:dyDescent="0.35">
      <c r="C1380" s="6"/>
    </row>
    <row r="1381" spans="3:3" x14ac:dyDescent="0.35">
      <c r="C1381" s="6"/>
    </row>
    <row r="1382" spans="3:3" x14ac:dyDescent="0.35">
      <c r="C1382" s="6"/>
    </row>
    <row r="1383" spans="3:3" x14ac:dyDescent="0.35">
      <c r="C1383" s="6"/>
    </row>
    <row r="1384" spans="3:3" x14ac:dyDescent="0.35">
      <c r="C1384" s="6"/>
    </row>
    <row r="1385" spans="3:3" x14ac:dyDescent="0.35">
      <c r="C1385" s="6"/>
    </row>
    <row r="1386" spans="3:3" x14ac:dyDescent="0.35">
      <c r="C1386" s="6"/>
    </row>
    <row r="1387" spans="3:3" x14ac:dyDescent="0.35">
      <c r="C1387" s="6"/>
    </row>
    <row r="1388" spans="3:3" x14ac:dyDescent="0.35">
      <c r="C1388" s="6"/>
    </row>
    <row r="1389" spans="3:3" x14ac:dyDescent="0.35">
      <c r="C1389" s="6"/>
    </row>
    <row r="1390" spans="3:3" x14ac:dyDescent="0.35">
      <c r="C1390" s="6"/>
    </row>
    <row r="1391" spans="3:3" x14ac:dyDescent="0.35">
      <c r="C1391" s="6"/>
    </row>
    <row r="1392" spans="3:3" x14ac:dyDescent="0.35">
      <c r="C1392" s="6"/>
    </row>
    <row r="1393" spans="3:3" x14ac:dyDescent="0.35">
      <c r="C1393" s="6"/>
    </row>
    <row r="1394" spans="3:3" x14ac:dyDescent="0.35">
      <c r="C1394" s="6"/>
    </row>
    <row r="1395" spans="3:3" x14ac:dyDescent="0.35">
      <c r="C1395" s="6"/>
    </row>
    <row r="1396" spans="3:3" x14ac:dyDescent="0.35">
      <c r="C1396" s="6"/>
    </row>
    <row r="1397" spans="3:3" x14ac:dyDescent="0.35">
      <c r="C1397" s="6"/>
    </row>
    <row r="1398" spans="3:3" x14ac:dyDescent="0.35">
      <c r="C1398" s="6"/>
    </row>
    <row r="1399" spans="3:3" x14ac:dyDescent="0.35">
      <c r="C1399" s="6"/>
    </row>
    <row r="1400" spans="3:3" x14ac:dyDescent="0.35">
      <c r="C1400" s="6"/>
    </row>
    <row r="1401" spans="3:3" x14ac:dyDescent="0.35">
      <c r="C1401" s="6"/>
    </row>
    <row r="1402" spans="3:3" x14ac:dyDescent="0.35">
      <c r="C1402" s="6"/>
    </row>
    <row r="1403" spans="3:3" x14ac:dyDescent="0.35">
      <c r="C1403" s="6"/>
    </row>
    <row r="1404" spans="3:3" x14ac:dyDescent="0.35">
      <c r="C1404" s="6"/>
    </row>
    <row r="1405" spans="3:3" x14ac:dyDescent="0.35">
      <c r="C1405" s="6"/>
    </row>
    <row r="1406" spans="3:3" x14ac:dyDescent="0.35">
      <c r="C1406" s="6"/>
    </row>
    <row r="1407" spans="3:3" x14ac:dyDescent="0.35">
      <c r="C1407" s="6"/>
    </row>
    <row r="1408" spans="3:3" x14ac:dyDescent="0.35">
      <c r="C1408" s="6"/>
    </row>
    <row r="1409" spans="3:3" x14ac:dyDescent="0.35">
      <c r="C1409" s="6"/>
    </row>
    <row r="1410" spans="3:3" x14ac:dyDescent="0.35">
      <c r="C1410" s="6"/>
    </row>
    <row r="1411" spans="3:3" x14ac:dyDescent="0.35">
      <c r="C1411" s="6"/>
    </row>
    <row r="1412" spans="3:3" x14ac:dyDescent="0.35">
      <c r="C1412" s="6"/>
    </row>
    <row r="1413" spans="3:3" x14ac:dyDescent="0.35">
      <c r="C1413" s="6"/>
    </row>
    <row r="1414" spans="3:3" x14ac:dyDescent="0.35">
      <c r="C1414" s="6"/>
    </row>
    <row r="1415" spans="3:3" x14ac:dyDescent="0.35">
      <c r="C1415" s="6"/>
    </row>
    <row r="1416" spans="3:3" x14ac:dyDescent="0.35">
      <c r="C1416" s="6"/>
    </row>
    <row r="1417" spans="3:3" x14ac:dyDescent="0.35">
      <c r="C1417" s="6"/>
    </row>
    <row r="1418" spans="3:3" x14ac:dyDescent="0.35">
      <c r="C1418" s="6"/>
    </row>
    <row r="1419" spans="3:3" x14ac:dyDescent="0.35">
      <c r="C1419" s="6"/>
    </row>
    <row r="1420" spans="3:3" x14ac:dyDescent="0.35">
      <c r="C1420" s="6"/>
    </row>
    <row r="1421" spans="3:3" x14ac:dyDescent="0.35">
      <c r="C1421" s="6"/>
    </row>
    <row r="1422" spans="3:3" x14ac:dyDescent="0.35">
      <c r="C1422" s="6"/>
    </row>
    <row r="1423" spans="3:3" x14ac:dyDescent="0.35">
      <c r="C1423" s="6"/>
    </row>
    <row r="1424" spans="3:3" x14ac:dyDescent="0.35">
      <c r="C1424" s="6"/>
    </row>
    <row r="1425" spans="3:3" x14ac:dyDescent="0.35">
      <c r="C1425" s="6"/>
    </row>
    <row r="1426" spans="3:3" x14ac:dyDescent="0.35">
      <c r="C1426" s="6"/>
    </row>
    <row r="1427" spans="3:3" x14ac:dyDescent="0.35">
      <c r="C1427" s="6"/>
    </row>
    <row r="1428" spans="3:3" x14ac:dyDescent="0.35">
      <c r="C1428" s="6"/>
    </row>
    <row r="1429" spans="3:3" x14ac:dyDescent="0.35">
      <c r="C1429" s="6"/>
    </row>
    <row r="1430" spans="3:3" x14ac:dyDescent="0.35">
      <c r="C1430" s="6"/>
    </row>
    <row r="1431" spans="3:3" x14ac:dyDescent="0.35">
      <c r="C1431" s="6"/>
    </row>
    <row r="1432" spans="3:3" x14ac:dyDescent="0.35">
      <c r="C1432" s="6"/>
    </row>
    <row r="1433" spans="3:3" x14ac:dyDescent="0.35">
      <c r="C1433" s="6"/>
    </row>
    <row r="1434" spans="3:3" x14ac:dyDescent="0.35">
      <c r="C1434" s="6"/>
    </row>
    <row r="1435" spans="3:3" x14ac:dyDescent="0.35">
      <c r="C1435" s="6"/>
    </row>
    <row r="1436" spans="3:3" x14ac:dyDescent="0.35">
      <c r="C1436" s="6"/>
    </row>
    <row r="1437" spans="3:3" x14ac:dyDescent="0.35">
      <c r="C1437" s="6"/>
    </row>
    <row r="1438" spans="3:3" x14ac:dyDescent="0.35">
      <c r="C1438" s="6"/>
    </row>
    <row r="1439" spans="3:3" x14ac:dyDescent="0.35">
      <c r="C1439" s="6"/>
    </row>
    <row r="1440" spans="3:3" x14ac:dyDescent="0.35">
      <c r="C1440" s="6"/>
    </row>
    <row r="1441" spans="3:3" x14ac:dyDescent="0.35">
      <c r="C1441" s="6"/>
    </row>
    <row r="1442" spans="3:3" x14ac:dyDescent="0.35">
      <c r="C1442" s="6"/>
    </row>
    <row r="1443" spans="3:3" x14ac:dyDescent="0.35">
      <c r="C1443" s="6"/>
    </row>
    <row r="1444" spans="3:3" x14ac:dyDescent="0.35">
      <c r="C1444" s="6"/>
    </row>
    <row r="1445" spans="3:3" x14ac:dyDescent="0.35">
      <c r="C1445" s="6"/>
    </row>
    <row r="1446" spans="3:3" x14ac:dyDescent="0.35">
      <c r="C1446" s="6"/>
    </row>
    <row r="1447" spans="3:3" x14ac:dyDescent="0.35">
      <c r="C1447" s="6"/>
    </row>
    <row r="1448" spans="3:3" x14ac:dyDescent="0.35">
      <c r="C1448" s="6"/>
    </row>
    <row r="1449" spans="3:3" x14ac:dyDescent="0.35">
      <c r="C1449" s="6"/>
    </row>
    <row r="1450" spans="3:3" x14ac:dyDescent="0.35">
      <c r="C1450" s="6"/>
    </row>
    <row r="1451" spans="3:3" x14ac:dyDescent="0.35">
      <c r="C1451" s="6"/>
    </row>
    <row r="1452" spans="3:3" x14ac:dyDescent="0.35">
      <c r="C1452" s="6"/>
    </row>
    <row r="1453" spans="3:3" x14ac:dyDescent="0.35">
      <c r="C1453" s="6"/>
    </row>
    <row r="1454" spans="3:3" x14ac:dyDescent="0.35">
      <c r="C1454" s="6"/>
    </row>
    <row r="1455" spans="3:3" x14ac:dyDescent="0.35">
      <c r="C1455" s="6"/>
    </row>
    <row r="1456" spans="3:3" x14ac:dyDescent="0.35">
      <c r="C1456" s="6"/>
    </row>
    <row r="1457" spans="3:3" x14ac:dyDescent="0.35">
      <c r="C1457" s="6"/>
    </row>
    <row r="1458" spans="3:3" x14ac:dyDescent="0.35">
      <c r="C1458" s="6"/>
    </row>
    <row r="1459" spans="3:3" x14ac:dyDescent="0.35">
      <c r="C1459" s="6"/>
    </row>
    <row r="1460" spans="3:3" x14ac:dyDescent="0.35">
      <c r="C1460" s="6"/>
    </row>
    <row r="1461" spans="3:3" x14ac:dyDescent="0.35">
      <c r="C1461" s="6"/>
    </row>
    <row r="1462" spans="3:3" x14ac:dyDescent="0.35">
      <c r="C1462" s="6"/>
    </row>
    <row r="1463" spans="3:3" x14ac:dyDescent="0.35">
      <c r="C1463" s="6"/>
    </row>
    <row r="1464" spans="3:3" x14ac:dyDescent="0.35">
      <c r="C1464" s="6"/>
    </row>
    <row r="1465" spans="3:3" x14ac:dyDescent="0.35">
      <c r="C1465" s="6"/>
    </row>
    <row r="1466" spans="3:3" x14ac:dyDescent="0.35">
      <c r="C1466" s="6"/>
    </row>
    <row r="1467" spans="3:3" x14ac:dyDescent="0.35">
      <c r="C1467" s="6"/>
    </row>
    <row r="1468" spans="3:3" x14ac:dyDescent="0.35">
      <c r="C1468" s="6"/>
    </row>
    <row r="1469" spans="3:3" x14ac:dyDescent="0.35">
      <c r="C1469" s="6"/>
    </row>
    <row r="1470" spans="3:3" x14ac:dyDescent="0.35">
      <c r="C1470" s="6"/>
    </row>
    <row r="1471" spans="3:3" x14ac:dyDescent="0.35">
      <c r="C1471" s="6"/>
    </row>
    <row r="1472" spans="3:3" x14ac:dyDescent="0.35">
      <c r="C1472" s="6"/>
    </row>
    <row r="1473" spans="3:3" x14ac:dyDescent="0.35">
      <c r="C1473" s="6"/>
    </row>
    <row r="1474" spans="3:3" x14ac:dyDescent="0.35">
      <c r="C1474" s="6"/>
    </row>
    <row r="1475" spans="3:3" x14ac:dyDescent="0.35">
      <c r="C1475" s="6"/>
    </row>
    <row r="1476" spans="3:3" x14ac:dyDescent="0.35">
      <c r="C1476" s="6"/>
    </row>
    <row r="1477" spans="3:3" x14ac:dyDescent="0.35">
      <c r="C1477" s="6"/>
    </row>
    <row r="1478" spans="3:3" x14ac:dyDescent="0.35">
      <c r="C1478" s="6"/>
    </row>
    <row r="1479" spans="3:3" x14ac:dyDescent="0.35">
      <c r="C1479" s="6"/>
    </row>
    <row r="1480" spans="3:3" x14ac:dyDescent="0.35">
      <c r="C1480" s="6"/>
    </row>
    <row r="1481" spans="3:3" x14ac:dyDescent="0.35">
      <c r="C1481" s="6"/>
    </row>
    <row r="1482" spans="3:3" x14ac:dyDescent="0.35">
      <c r="C1482" s="6"/>
    </row>
    <row r="1483" spans="3:3" x14ac:dyDescent="0.35">
      <c r="C1483" s="6"/>
    </row>
    <row r="1484" spans="3:3" x14ac:dyDescent="0.35">
      <c r="C1484" s="6"/>
    </row>
    <row r="1485" spans="3:3" x14ac:dyDescent="0.35">
      <c r="C1485" s="6"/>
    </row>
    <row r="1486" spans="3:3" x14ac:dyDescent="0.35">
      <c r="C1486" s="6"/>
    </row>
    <row r="1487" spans="3:3" x14ac:dyDescent="0.35">
      <c r="C1487" s="6"/>
    </row>
    <row r="1488" spans="3:3" x14ac:dyDescent="0.35">
      <c r="C1488" s="6"/>
    </row>
    <row r="1489" spans="3:3" x14ac:dyDescent="0.35">
      <c r="C1489" s="6"/>
    </row>
    <row r="1490" spans="3:3" x14ac:dyDescent="0.35">
      <c r="C1490" s="6"/>
    </row>
    <row r="1491" spans="3:3" x14ac:dyDescent="0.35">
      <c r="C1491" s="6"/>
    </row>
    <row r="1492" spans="3:3" x14ac:dyDescent="0.35">
      <c r="C1492" s="6"/>
    </row>
    <row r="1493" spans="3:3" x14ac:dyDescent="0.35">
      <c r="C1493" s="6"/>
    </row>
    <row r="1494" spans="3:3" x14ac:dyDescent="0.35">
      <c r="C1494" s="6"/>
    </row>
    <row r="1495" spans="3:3" x14ac:dyDescent="0.35">
      <c r="C1495" s="6"/>
    </row>
    <row r="1496" spans="3:3" x14ac:dyDescent="0.35">
      <c r="C1496" s="6"/>
    </row>
    <row r="1497" spans="3:3" x14ac:dyDescent="0.35">
      <c r="C1497" s="6"/>
    </row>
    <row r="1498" spans="3:3" x14ac:dyDescent="0.35">
      <c r="C1498" s="6"/>
    </row>
    <row r="1499" spans="3:3" x14ac:dyDescent="0.35">
      <c r="C1499" s="6"/>
    </row>
    <row r="1500" spans="3:3" x14ac:dyDescent="0.35">
      <c r="C1500" s="6"/>
    </row>
    <row r="1501" spans="3:3" x14ac:dyDescent="0.35">
      <c r="C1501" s="6"/>
    </row>
    <row r="1502" spans="3:3" x14ac:dyDescent="0.35">
      <c r="C1502" s="6"/>
    </row>
    <row r="1503" spans="3:3" x14ac:dyDescent="0.35">
      <c r="C1503" s="6"/>
    </row>
    <row r="1504" spans="3:3" x14ac:dyDescent="0.35">
      <c r="C1504" s="6"/>
    </row>
    <row r="1505" spans="3:3" x14ac:dyDescent="0.35">
      <c r="C1505" s="6"/>
    </row>
    <row r="1506" spans="3:3" x14ac:dyDescent="0.35">
      <c r="C1506" s="6"/>
    </row>
    <row r="1507" spans="3:3" x14ac:dyDescent="0.35">
      <c r="C1507" s="6"/>
    </row>
    <row r="1508" spans="3:3" x14ac:dyDescent="0.35">
      <c r="C1508" s="6"/>
    </row>
    <row r="1509" spans="3:3" x14ac:dyDescent="0.35">
      <c r="C1509" s="6"/>
    </row>
    <row r="1510" spans="3:3" x14ac:dyDescent="0.35">
      <c r="C1510" s="6"/>
    </row>
    <row r="1511" spans="3:3" x14ac:dyDescent="0.35">
      <c r="C1511" s="6"/>
    </row>
    <row r="1512" spans="3:3" x14ac:dyDescent="0.35">
      <c r="C1512" s="6"/>
    </row>
    <row r="1513" spans="3:3" x14ac:dyDescent="0.35">
      <c r="C1513" s="6"/>
    </row>
    <row r="1514" spans="3:3" x14ac:dyDescent="0.35">
      <c r="C1514" s="6"/>
    </row>
    <row r="1515" spans="3:3" x14ac:dyDescent="0.35">
      <c r="C1515" s="6"/>
    </row>
    <row r="1516" spans="3:3" x14ac:dyDescent="0.35">
      <c r="C1516" s="6"/>
    </row>
    <row r="1517" spans="3:3" x14ac:dyDescent="0.35">
      <c r="C1517" s="6"/>
    </row>
    <row r="1518" spans="3:3" x14ac:dyDescent="0.35">
      <c r="C1518" s="6"/>
    </row>
    <row r="1519" spans="3:3" x14ac:dyDescent="0.35">
      <c r="C1519" s="6"/>
    </row>
    <row r="1520" spans="3:3" x14ac:dyDescent="0.35">
      <c r="C1520" s="6"/>
    </row>
    <row r="1521" spans="3:3" x14ac:dyDescent="0.35">
      <c r="C1521" s="6"/>
    </row>
    <row r="1522" spans="3:3" x14ac:dyDescent="0.35">
      <c r="C1522" s="6"/>
    </row>
    <row r="1523" spans="3:3" x14ac:dyDescent="0.35">
      <c r="C1523" s="6"/>
    </row>
    <row r="1524" spans="3:3" x14ac:dyDescent="0.35">
      <c r="C1524" s="6"/>
    </row>
    <row r="1525" spans="3:3" x14ac:dyDescent="0.35">
      <c r="C1525" s="6"/>
    </row>
    <row r="1526" spans="3:3" x14ac:dyDescent="0.35">
      <c r="C1526" s="6"/>
    </row>
    <row r="1527" spans="3:3" x14ac:dyDescent="0.35">
      <c r="C1527" s="6"/>
    </row>
    <row r="1528" spans="3:3" x14ac:dyDescent="0.35">
      <c r="C1528" s="6"/>
    </row>
    <row r="1529" spans="3:3" x14ac:dyDescent="0.35">
      <c r="C1529" s="6"/>
    </row>
    <row r="1530" spans="3:3" x14ac:dyDescent="0.35">
      <c r="C1530" s="6"/>
    </row>
    <row r="1531" spans="3:3" x14ac:dyDescent="0.35">
      <c r="C1531" s="6"/>
    </row>
    <row r="1532" spans="3:3" x14ac:dyDescent="0.35">
      <c r="C1532" s="6"/>
    </row>
    <row r="1533" spans="3:3" x14ac:dyDescent="0.35">
      <c r="C1533" s="6"/>
    </row>
    <row r="1534" spans="3:3" x14ac:dyDescent="0.35">
      <c r="C1534" s="6"/>
    </row>
    <row r="1535" spans="3:3" x14ac:dyDescent="0.35">
      <c r="C1535" s="6"/>
    </row>
    <row r="1536" spans="3:3" x14ac:dyDescent="0.35">
      <c r="C1536" s="6"/>
    </row>
    <row r="1537" spans="3:3" x14ac:dyDescent="0.35">
      <c r="C1537" s="6"/>
    </row>
    <row r="1538" spans="3:3" x14ac:dyDescent="0.35">
      <c r="C1538" s="6"/>
    </row>
    <row r="1539" spans="3:3" x14ac:dyDescent="0.35">
      <c r="C1539" s="6"/>
    </row>
    <row r="1540" spans="3:3" x14ac:dyDescent="0.35">
      <c r="C1540" s="6"/>
    </row>
    <row r="1541" spans="3:3" x14ac:dyDescent="0.35">
      <c r="C1541" s="6"/>
    </row>
    <row r="1542" spans="3:3" x14ac:dyDescent="0.35">
      <c r="C1542" s="6"/>
    </row>
    <row r="1543" spans="3:3" x14ac:dyDescent="0.35">
      <c r="C1543" s="6"/>
    </row>
    <row r="1544" spans="3:3" x14ac:dyDescent="0.35">
      <c r="C1544" s="6"/>
    </row>
    <row r="1545" spans="3:3" x14ac:dyDescent="0.35">
      <c r="C1545" s="6"/>
    </row>
    <row r="1546" spans="3:3" x14ac:dyDescent="0.35">
      <c r="C1546" s="6"/>
    </row>
    <row r="1547" spans="3:3" x14ac:dyDescent="0.35">
      <c r="C1547" s="6"/>
    </row>
    <row r="1548" spans="3:3" x14ac:dyDescent="0.35">
      <c r="C1548" s="6"/>
    </row>
    <row r="1549" spans="3:3" x14ac:dyDescent="0.35">
      <c r="C1549" s="6"/>
    </row>
    <row r="1550" spans="3:3" x14ac:dyDescent="0.35">
      <c r="C1550" s="6"/>
    </row>
    <row r="1551" spans="3:3" x14ac:dyDescent="0.35">
      <c r="C1551" s="6"/>
    </row>
    <row r="1552" spans="3:3" x14ac:dyDescent="0.35">
      <c r="C1552" s="6"/>
    </row>
    <row r="1553" spans="3:3" x14ac:dyDescent="0.35">
      <c r="C1553" s="6"/>
    </row>
    <row r="1554" spans="3:3" x14ac:dyDescent="0.35">
      <c r="C1554" s="6"/>
    </row>
    <row r="1555" spans="3:3" x14ac:dyDescent="0.35">
      <c r="C1555" s="6"/>
    </row>
    <row r="1556" spans="3:3" x14ac:dyDescent="0.35">
      <c r="C1556" s="6"/>
    </row>
    <row r="1557" spans="3:3" x14ac:dyDescent="0.35">
      <c r="C1557" s="6"/>
    </row>
    <row r="1558" spans="3:3" x14ac:dyDescent="0.35">
      <c r="C1558" s="6"/>
    </row>
    <row r="1559" spans="3:3" x14ac:dyDescent="0.35">
      <c r="C1559" s="6"/>
    </row>
    <row r="1560" spans="3:3" x14ac:dyDescent="0.35">
      <c r="C1560" s="6"/>
    </row>
    <row r="1561" spans="3:3" x14ac:dyDescent="0.35">
      <c r="C1561" s="6"/>
    </row>
    <row r="1562" spans="3:3" x14ac:dyDescent="0.35">
      <c r="C1562" s="6"/>
    </row>
    <row r="1563" spans="3:3" x14ac:dyDescent="0.35">
      <c r="C1563" s="6"/>
    </row>
    <row r="1564" spans="3:3" x14ac:dyDescent="0.35">
      <c r="C1564" s="6"/>
    </row>
    <row r="1565" spans="3:3" x14ac:dyDescent="0.35">
      <c r="C1565" s="6"/>
    </row>
    <row r="1566" spans="3:3" x14ac:dyDescent="0.35">
      <c r="C1566" s="6"/>
    </row>
    <row r="1567" spans="3:3" x14ac:dyDescent="0.35">
      <c r="C1567" s="6"/>
    </row>
    <row r="1568" spans="3:3" x14ac:dyDescent="0.35">
      <c r="C1568" s="6"/>
    </row>
    <row r="1569" spans="3:3" x14ac:dyDescent="0.35">
      <c r="C1569" s="6"/>
    </row>
    <row r="1570" spans="3:3" x14ac:dyDescent="0.35">
      <c r="C1570" s="6"/>
    </row>
    <row r="1571" spans="3:3" x14ac:dyDescent="0.35">
      <c r="C1571" s="6"/>
    </row>
    <row r="1572" spans="3:3" x14ac:dyDescent="0.35">
      <c r="C1572" s="6"/>
    </row>
    <row r="1573" spans="3:3" x14ac:dyDescent="0.35">
      <c r="C1573" s="6"/>
    </row>
    <row r="1574" spans="3:3" x14ac:dyDescent="0.35">
      <c r="C1574" s="6"/>
    </row>
    <row r="1575" spans="3:3" x14ac:dyDescent="0.35">
      <c r="C1575" s="6"/>
    </row>
    <row r="1576" spans="3:3" x14ac:dyDescent="0.35">
      <c r="C1576" s="6"/>
    </row>
    <row r="1577" spans="3:3" x14ac:dyDescent="0.35">
      <c r="C1577" s="6"/>
    </row>
    <row r="1578" spans="3:3" x14ac:dyDescent="0.35">
      <c r="C1578" s="6"/>
    </row>
    <row r="1579" spans="3:3" x14ac:dyDescent="0.35">
      <c r="C1579" s="6"/>
    </row>
    <row r="1580" spans="3:3" x14ac:dyDescent="0.35">
      <c r="C1580" s="6"/>
    </row>
    <row r="1581" spans="3:3" x14ac:dyDescent="0.35">
      <c r="C1581" s="6"/>
    </row>
    <row r="1582" spans="3:3" x14ac:dyDescent="0.35">
      <c r="C1582" s="6"/>
    </row>
    <row r="1583" spans="3:3" x14ac:dyDescent="0.35">
      <c r="C1583" s="6"/>
    </row>
    <row r="1584" spans="3:3" x14ac:dyDescent="0.35">
      <c r="C1584" s="6"/>
    </row>
    <row r="1585" spans="3:3" x14ac:dyDescent="0.35">
      <c r="C1585" s="6"/>
    </row>
    <row r="1586" spans="3:3" x14ac:dyDescent="0.35">
      <c r="C1586" s="6"/>
    </row>
    <row r="1587" spans="3:3" x14ac:dyDescent="0.35">
      <c r="C1587" s="6"/>
    </row>
    <row r="1588" spans="3:3" x14ac:dyDescent="0.35">
      <c r="C1588" s="6"/>
    </row>
    <row r="1589" spans="3:3" x14ac:dyDescent="0.35">
      <c r="C1589" s="6"/>
    </row>
    <row r="1590" spans="3:3" x14ac:dyDescent="0.35">
      <c r="C1590" s="6"/>
    </row>
    <row r="1591" spans="3:3" x14ac:dyDescent="0.35">
      <c r="C1591" s="6"/>
    </row>
    <row r="1592" spans="3:3" x14ac:dyDescent="0.35">
      <c r="C1592" s="6"/>
    </row>
    <row r="1593" spans="3:3" x14ac:dyDescent="0.35">
      <c r="C1593" s="6"/>
    </row>
    <row r="1594" spans="3:3" x14ac:dyDescent="0.35">
      <c r="C1594" s="6"/>
    </row>
    <row r="1595" spans="3:3" x14ac:dyDescent="0.35">
      <c r="C1595" s="6"/>
    </row>
    <row r="1596" spans="3:3" x14ac:dyDescent="0.35">
      <c r="C1596" s="6"/>
    </row>
    <row r="1597" spans="3:3" x14ac:dyDescent="0.35">
      <c r="C1597" s="6"/>
    </row>
    <row r="1598" spans="3:3" x14ac:dyDescent="0.35">
      <c r="C1598" s="6"/>
    </row>
    <row r="1599" spans="3:3" x14ac:dyDescent="0.35">
      <c r="C1599" s="6"/>
    </row>
    <row r="1600" spans="3:3" x14ac:dyDescent="0.35">
      <c r="C1600" s="6"/>
    </row>
    <row r="1601" spans="3:3" x14ac:dyDescent="0.35">
      <c r="C1601" s="6"/>
    </row>
    <row r="1602" spans="3:3" x14ac:dyDescent="0.35">
      <c r="C1602" s="6"/>
    </row>
    <row r="1603" spans="3:3" x14ac:dyDescent="0.35">
      <c r="C1603" s="6"/>
    </row>
    <row r="1604" spans="3:3" x14ac:dyDescent="0.35">
      <c r="C1604" s="6"/>
    </row>
    <row r="1605" spans="3:3" x14ac:dyDescent="0.35">
      <c r="C1605" s="6"/>
    </row>
    <row r="1606" spans="3:3" x14ac:dyDescent="0.35">
      <c r="C1606" s="6"/>
    </row>
    <row r="1607" spans="3:3" x14ac:dyDescent="0.35">
      <c r="C1607" s="6"/>
    </row>
    <row r="1608" spans="3:3" x14ac:dyDescent="0.35">
      <c r="C1608" s="6"/>
    </row>
    <row r="1609" spans="3:3" x14ac:dyDescent="0.35">
      <c r="C1609" s="6"/>
    </row>
    <row r="1610" spans="3:3" x14ac:dyDescent="0.35">
      <c r="C1610" s="6"/>
    </row>
    <row r="1611" spans="3:3" x14ac:dyDescent="0.35">
      <c r="C1611" s="6"/>
    </row>
    <row r="1612" spans="3:3" x14ac:dyDescent="0.35">
      <c r="C1612" s="6"/>
    </row>
    <row r="1613" spans="3:3" x14ac:dyDescent="0.35">
      <c r="C1613" s="6"/>
    </row>
    <row r="1614" spans="3:3" x14ac:dyDescent="0.35">
      <c r="C1614" s="6"/>
    </row>
    <row r="1615" spans="3:3" x14ac:dyDescent="0.35">
      <c r="C1615" s="6"/>
    </row>
    <row r="1616" spans="3:3" x14ac:dyDescent="0.35">
      <c r="C1616" s="6"/>
    </row>
    <row r="1617" spans="3:3" x14ac:dyDescent="0.35">
      <c r="C1617" s="6"/>
    </row>
    <row r="1618" spans="3:3" x14ac:dyDescent="0.35">
      <c r="C1618" s="6"/>
    </row>
    <row r="1619" spans="3:3" x14ac:dyDescent="0.35">
      <c r="C1619" s="6"/>
    </row>
    <row r="1620" spans="3:3" x14ac:dyDescent="0.35">
      <c r="C1620" s="6"/>
    </row>
    <row r="1621" spans="3:3" x14ac:dyDescent="0.35">
      <c r="C1621" s="6"/>
    </row>
    <row r="1622" spans="3:3" x14ac:dyDescent="0.35">
      <c r="C1622" s="6"/>
    </row>
    <row r="1623" spans="3:3" x14ac:dyDescent="0.35">
      <c r="C1623" s="6"/>
    </row>
    <row r="1624" spans="3:3" x14ac:dyDescent="0.35">
      <c r="C1624" s="6"/>
    </row>
    <row r="1625" spans="3:3" x14ac:dyDescent="0.35">
      <c r="C1625" s="6"/>
    </row>
    <row r="1626" spans="3:3" x14ac:dyDescent="0.35">
      <c r="C1626" s="6"/>
    </row>
    <row r="1627" spans="3:3" x14ac:dyDescent="0.35">
      <c r="C1627" s="6"/>
    </row>
    <row r="1628" spans="3:3" x14ac:dyDescent="0.35">
      <c r="C1628" s="6"/>
    </row>
    <row r="1629" spans="3:3" x14ac:dyDescent="0.35">
      <c r="C1629" s="6"/>
    </row>
    <row r="1630" spans="3:3" x14ac:dyDescent="0.35">
      <c r="C1630" s="6"/>
    </row>
    <row r="1631" spans="3:3" x14ac:dyDescent="0.35">
      <c r="C1631" s="6"/>
    </row>
    <row r="1632" spans="3:3" x14ac:dyDescent="0.35">
      <c r="C1632" s="6"/>
    </row>
    <row r="1633" spans="3:3" x14ac:dyDescent="0.35">
      <c r="C1633" s="6"/>
    </row>
    <row r="1634" spans="3:3" x14ac:dyDescent="0.35">
      <c r="C1634" s="6"/>
    </row>
    <row r="1635" spans="3:3" x14ac:dyDescent="0.35">
      <c r="C1635" s="6"/>
    </row>
    <row r="1636" spans="3:3" x14ac:dyDescent="0.35">
      <c r="C1636" s="6"/>
    </row>
    <row r="1637" spans="3:3" x14ac:dyDescent="0.35">
      <c r="C1637" s="6"/>
    </row>
    <row r="1638" spans="3:3" x14ac:dyDescent="0.35">
      <c r="C1638" s="6"/>
    </row>
    <row r="1639" spans="3:3" x14ac:dyDescent="0.35">
      <c r="C1639" s="6"/>
    </row>
    <row r="1640" spans="3:3" x14ac:dyDescent="0.35">
      <c r="C1640" s="6"/>
    </row>
    <row r="1641" spans="3:3" x14ac:dyDescent="0.35">
      <c r="C1641" s="6"/>
    </row>
    <row r="1642" spans="3:3" x14ac:dyDescent="0.35">
      <c r="C1642" s="6"/>
    </row>
    <row r="1643" spans="3:3" x14ac:dyDescent="0.35">
      <c r="C1643" s="6"/>
    </row>
    <row r="1644" spans="3:3" x14ac:dyDescent="0.35">
      <c r="C1644" s="6"/>
    </row>
    <row r="1645" spans="3:3" x14ac:dyDescent="0.35">
      <c r="C1645" s="6"/>
    </row>
    <row r="1646" spans="3:3" x14ac:dyDescent="0.35">
      <c r="C1646" s="6"/>
    </row>
    <row r="1647" spans="3:3" x14ac:dyDescent="0.35">
      <c r="C1647" s="6"/>
    </row>
    <row r="1648" spans="3:3" x14ac:dyDescent="0.35">
      <c r="C1648" s="6"/>
    </row>
    <row r="1649" spans="3:3" x14ac:dyDescent="0.35">
      <c r="C1649" s="6"/>
    </row>
    <row r="1650" spans="3:3" x14ac:dyDescent="0.35">
      <c r="C1650" s="6"/>
    </row>
    <row r="1651" spans="3:3" x14ac:dyDescent="0.35">
      <c r="C1651" s="6"/>
    </row>
    <row r="1652" spans="3:3" x14ac:dyDescent="0.35">
      <c r="C1652" s="6"/>
    </row>
    <row r="1653" spans="3:3" x14ac:dyDescent="0.35">
      <c r="C1653" s="6"/>
    </row>
    <row r="1654" spans="3:3" x14ac:dyDescent="0.35">
      <c r="C1654" s="6"/>
    </row>
    <row r="1655" spans="3:3" x14ac:dyDescent="0.35">
      <c r="C1655" s="6"/>
    </row>
    <row r="1656" spans="3:3" x14ac:dyDescent="0.35">
      <c r="C1656" s="6"/>
    </row>
    <row r="1657" spans="3:3" x14ac:dyDescent="0.35">
      <c r="C1657" s="6"/>
    </row>
    <row r="1658" spans="3:3" x14ac:dyDescent="0.35">
      <c r="C1658" s="6"/>
    </row>
    <row r="1659" spans="3:3" x14ac:dyDescent="0.35">
      <c r="C1659" s="6"/>
    </row>
    <row r="1660" spans="3:3" x14ac:dyDescent="0.35">
      <c r="C1660" s="6"/>
    </row>
    <row r="1661" spans="3:3" x14ac:dyDescent="0.35">
      <c r="C1661" s="6"/>
    </row>
    <row r="1662" spans="3:3" x14ac:dyDescent="0.35">
      <c r="C1662" s="6"/>
    </row>
    <row r="1663" spans="3:3" x14ac:dyDescent="0.35">
      <c r="C1663" s="6"/>
    </row>
    <row r="1664" spans="3:3" x14ac:dyDescent="0.35">
      <c r="C1664" s="6"/>
    </row>
    <row r="1665" spans="3:3" x14ac:dyDescent="0.35">
      <c r="C1665" s="6"/>
    </row>
    <row r="1666" spans="3:3" x14ac:dyDescent="0.35">
      <c r="C1666" s="6"/>
    </row>
    <row r="1667" spans="3:3" x14ac:dyDescent="0.35">
      <c r="C1667" s="6"/>
    </row>
    <row r="1668" spans="3:3" x14ac:dyDescent="0.35">
      <c r="C1668" s="6"/>
    </row>
    <row r="1669" spans="3:3" x14ac:dyDescent="0.35">
      <c r="C1669" s="6"/>
    </row>
    <row r="1670" spans="3:3" x14ac:dyDescent="0.35">
      <c r="C1670" s="6"/>
    </row>
    <row r="1671" spans="3:3" x14ac:dyDescent="0.35">
      <c r="C1671" s="6"/>
    </row>
    <row r="1672" spans="3:3" x14ac:dyDescent="0.35">
      <c r="C1672" s="6"/>
    </row>
    <row r="1673" spans="3:3" x14ac:dyDescent="0.35">
      <c r="C1673" s="6"/>
    </row>
    <row r="1674" spans="3:3" x14ac:dyDescent="0.35">
      <c r="C1674" s="6"/>
    </row>
    <row r="1675" spans="3:3" x14ac:dyDescent="0.35">
      <c r="C1675" s="6"/>
    </row>
    <row r="1676" spans="3:3" x14ac:dyDescent="0.35">
      <c r="C1676" s="6"/>
    </row>
    <row r="1677" spans="3:3" x14ac:dyDescent="0.35">
      <c r="C1677" s="6"/>
    </row>
    <row r="1678" spans="3:3" x14ac:dyDescent="0.35">
      <c r="C1678" s="6"/>
    </row>
    <row r="1679" spans="3:3" x14ac:dyDescent="0.35">
      <c r="C1679" s="6"/>
    </row>
    <row r="1680" spans="3:3" x14ac:dyDescent="0.35">
      <c r="C1680" s="6"/>
    </row>
    <row r="1681" spans="3:3" x14ac:dyDescent="0.35">
      <c r="C1681" s="6"/>
    </row>
    <row r="1682" spans="3:3" x14ac:dyDescent="0.35">
      <c r="C1682" s="6"/>
    </row>
    <row r="1683" spans="3:3" x14ac:dyDescent="0.35">
      <c r="C1683" s="6"/>
    </row>
    <row r="1684" spans="3:3" x14ac:dyDescent="0.35">
      <c r="C1684" s="6"/>
    </row>
    <row r="1685" spans="3:3" x14ac:dyDescent="0.35">
      <c r="C1685" s="6"/>
    </row>
    <row r="1686" spans="3:3" x14ac:dyDescent="0.35">
      <c r="C1686" s="6"/>
    </row>
    <row r="1687" spans="3:3" x14ac:dyDescent="0.35">
      <c r="C1687" s="6"/>
    </row>
    <row r="1688" spans="3:3" x14ac:dyDescent="0.35">
      <c r="C1688" s="6"/>
    </row>
    <row r="1689" spans="3:3" x14ac:dyDescent="0.35">
      <c r="C1689" s="6"/>
    </row>
    <row r="1690" spans="3:3" x14ac:dyDescent="0.35">
      <c r="C1690" s="6"/>
    </row>
    <row r="1691" spans="3:3" x14ac:dyDescent="0.35">
      <c r="C1691" s="6"/>
    </row>
    <row r="1692" spans="3:3" x14ac:dyDescent="0.35">
      <c r="C1692" s="6"/>
    </row>
    <row r="1693" spans="3:3" x14ac:dyDescent="0.35">
      <c r="C1693" s="6"/>
    </row>
    <row r="1694" spans="3:3" x14ac:dyDescent="0.35">
      <c r="C1694" s="6"/>
    </row>
    <row r="1695" spans="3:3" x14ac:dyDescent="0.35">
      <c r="C1695" s="6"/>
    </row>
    <row r="1696" spans="3:3" x14ac:dyDescent="0.35">
      <c r="C1696" s="6"/>
    </row>
    <row r="1697" spans="3:3" x14ac:dyDescent="0.35">
      <c r="C1697" s="6"/>
    </row>
    <row r="1698" spans="3:3" x14ac:dyDescent="0.35">
      <c r="C1698" s="6"/>
    </row>
    <row r="1699" spans="3:3" x14ac:dyDescent="0.35">
      <c r="C1699" s="6"/>
    </row>
    <row r="1700" spans="3:3" x14ac:dyDescent="0.35">
      <c r="C1700" s="6"/>
    </row>
    <row r="1701" spans="3:3" x14ac:dyDescent="0.35">
      <c r="C1701" s="6"/>
    </row>
    <row r="1702" spans="3:3" x14ac:dyDescent="0.35">
      <c r="C1702" s="6"/>
    </row>
    <row r="1703" spans="3:3" x14ac:dyDescent="0.35">
      <c r="C1703" s="6"/>
    </row>
    <row r="1704" spans="3:3" x14ac:dyDescent="0.35">
      <c r="C1704" s="6"/>
    </row>
    <row r="1705" spans="3:3" x14ac:dyDescent="0.35">
      <c r="C1705" s="6"/>
    </row>
    <row r="1706" spans="3:3" x14ac:dyDescent="0.35">
      <c r="C1706" s="6"/>
    </row>
    <row r="1707" spans="3:3" x14ac:dyDescent="0.35">
      <c r="C1707" s="6"/>
    </row>
    <row r="1708" spans="3:3" x14ac:dyDescent="0.35">
      <c r="C1708" s="6"/>
    </row>
    <row r="1709" spans="3:3" x14ac:dyDescent="0.35">
      <c r="C1709" s="6"/>
    </row>
    <row r="1710" spans="3:3" x14ac:dyDescent="0.35">
      <c r="C1710" s="6"/>
    </row>
    <row r="1711" spans="3:3" x14ac:dyDescent="0.35">
      <c r="C1711" s="6"/>
    </row>
    <row r="1712" spans="3:3" x14ac:dyDescent="0.35">
      <c r="C1712" s="6"/>
    </row>
  </sheetData>
  <mergeCells count="6">
    <mergeCell ref="A63:B63"/>
    <mergeCell ref="A64:B64"/>
    <mergeCell ref="A58:D58"/>
    <mergeCell ref="A62:D62"/>
    <mergeCell ref="A60:B60"/>
    <mergeCell ref="A61:B6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Sheet</vt:lpstr>
      <vt:lpstr>pivot</vt:lpstr>
      <vt:lpstr>Ticker Symbol</vt:lpstr>
      <vt:lpstr>projectdata-nyse</vt:lpstr>
      <vt:lpstr>P&amp;L</vt:lpstr>
      <vt:lpstr> Forecast Scenario</vt:lpstr>
      <vt:lpstr>summary</vt:lpstr>
      <vt:lpstr>Cases</vt:lpstr>
      <vt:lpstr>COGS</vt:lpstr>
      <vt:lpstr>GICS_Sectors</vt:lpstr>
      <vt:lpstr>GICS_Sub_Industry</vt:lpstr>
      <vt:lpstr>Other_Operating_Items</vt:lpstr>
      <vt:lpstr>Research_and_Development</vt:lpstr>
      <vt:lpstr>SGAs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مجيد .</dc:creator>
  <cp:lastModifiedBy>مجيد .</cp:lastModifiedBy>
  <dcterms:created xsi:type="dcterms:W3CDTF">2021-09-01T03:45:11Z</dcterms:created>
  <dcterms:modified xsi:type="dcterms:W3CDTF">2021-09-02T11:29:02Z</dcterms:modified>
</cp:coreProperties>
</file>