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threya_mit_edu/Documents/volunteering/GSU/data/"/>
    </mc:Choice>
  </mc:AlternateContent>
  <xr:revisionPtr revIDLastSave="298" documentId="8_{127124D9-7444-BE4A-B8F2-0E22F5025989}" xr6:coauthVersionLast="47" xr6:coauthVersionMax="47" xr10:uidLastSave="{FCFB8486-E9BC-5045-B345-DD80ECF622AD}"/>
  <bookViews>
    <workbookView xWindow="7240" yWindow="720" windowWidth="28040" windowHeight="17440" xr2:uid="{DB4A9DBF-4183-744A-9CDB-E86BD10DCCAC}"/>
  </bookViews>
  <sheets>
    <sheet name="Revenu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N6" i="1"/>
  <c r="B5" i="1"/>
  <c r="N2" i="1"/>
  <c r="J17" i="1"/>
  <c r="J16" i="1"/>
  <c r="J15" i="1"/>
  <c r="J10" i="1"/>
  <c r="J8" i="1" s="1"/>
  <c r="J6" i="1" s="1"/>
  <c r="J3" i="1" s="1"/>
  <c r="J2" i="1" s="1"/>
  <c r="B3" i="1" s="1"/>
  <c r="F26" i="1"/>
  <c r="F4" i="1" s="1"/>
  <c r="F20" i="1"/>
  <c r="F9" i="1" s="1"/>
  <c r="F12" i="1"/>
  <c r="F8" i="1" s="1"/>
  <c r="F7" i="1" s="1"/>
  <c r="F3" i="1" s="1"/>
  <c r="F2" i="1" s="1"/>
  <c r="B2" i="1" s="1"/>
  <c r="J14" i="1" l="1"/>
  <c r="B8" i="1"/>
</calcChain>
</file>

<file path=xl/sharedStrings.xml><?xml version="1.0" encoding="utf-8"?>
<sst xmlns="http://schemas.openxmlformats.org/spreadsheetml/2006/main" count="84" uniqueCount="56">
  <si>
    <t>Sponsored research support</t>
  </si>
  <si>
    <t>Amount</t>
  </si>
  <si>
    <t>Tuition</t>
  </si>
  <si>
    <t>Gifts</t>
  </si>
  <si>
    <t>Investments</t>
  </si>
  <si>
    <t>Other revenue</t>
  </si>
  <si>
    <t>Auxiliary enterprises</t>
  </si>
  <si>
    <t>Sponsored support</t>
  </si>
  <si>
    <t>Lincoln</t>
  </si>
  <si>
    <t>Campus</t>
  </si>
  <si>
    <t>SMART</t>
  </si>
  <si>
    <t>Campus sponsored revenue</t>
  </si>
  <si>
    <t>Federal</t>
  </si>
  <si>
    <t>Non-federal</t>
  </si>
  <si>
    <t>F&amp;A and other adjustments</t>
  </si>
  <si>
    <t>Federal campus research</t>
  </si>
  <si>
    <t>HHS</t>
  </si>
  <si>
    <t>DoD</t>
  </si>
  <si>
    <t>DoE</t>
  </si>
  <si>
    <t>NSF</t>
  </si>
  <si>
    <t>NASA</t>
  </si>
  <si>
    <t>Other federal</t>
  </si>
  <si>
    <t>Non-federal campus research</t>
  </si>
  <si>
    <t>State/local/foreign govt</t>
  </si>
  <si>
    <t>Foundations</t>
  </si>
  <si>
    <t>Other non-profit</t>
  </si>
  <si>
    <t>Industry</t>
  </si>
  <si>
    <t>Lincoln sponsored</t>
  </si>
  <si>
    <t>UG and G</t>
  </si>
  <si>
    <t>Exec and cont</t>
  </si>
  <si>
    <t>Sticker</t>
  </si>
  <si>
    <t>Support</t>
  </si>
  <si>
    <t>UG</t>
  </si>
  <si>
    <t>Institute tuition support</t>
  </si>
  <si>
    <t>Grad</t>
  </si>
  <si>
    <t>Grad semester</t>
  </si>
  <si>
    <t>Sticker tuition price (approx)</t>
  </si>
  <si>
    <t>Grad summer (estimate)</t>
  </si>
  <si>
    <t>Tuition rates</t>
  </si>
  <si>
    <t>Semester</t>
  </si>
  <si>
    <t>Summer</t>
  </si>
  <si>
    <t>Undergrad</t>
  </si>
  <si>
    <t>Grad summer (CHECK THIS)</t>
  </si>
  <si>
    <t xml:space="preserve">Enrollment </t>
  </si>
  <si>
    <t>Source</t>
  </si>
  <si>
    <t>https://web.archive.org/web/20230513143529/https://facts.mit.edu/enrollment-statistics/</t>
  </si>
  <si>
    <t>https://web.archive.org/web/20230513143940/https://facts.mit.edu/operating-financials/</t>
  </si>
  <si>
    <t>https://github.com/advaitathreya/mit-finances-2022/blob/fa7516673c3c3ba04621f8d9c195fc8d55bdcf1a/MITTreasurersReport2022.pdf</t>
  </si>
  <si>
    <t>Item</t>
  </si>
  <si>
    <t>https://web.archive.org/web/20230513144835/https://facts.mit.edu/graduate-student-admission/graduate-tuition/</t>
  </si>
  <si>
    <t>https://web.archive.org/web/20230513144858/https://facts.mit.edu/undergraduate-admissions/undergraduate-tuition/</t>
  </si>
  <si>
    <t/>
  </si>
  <si>
    <t>Endowment</t>
  </si>
  <si>
    <t>Other investments</t>
  </si>
  <si>
    <t>Unrestricted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</si>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</sst>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&quot;$&quot;#,##0,&quot;K&quot;"/>
    <numFmt numFmtId="168" formatCode="&quot;$&quot;#,##0.0,,&quot;M&quot;"/>
    <numFmt numFmtId="173" formatCode="&quot;$&quot;#,##0.00,&quot;K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166" fontId="3" fillId="0" borderId="0" xfId="1" applyNumberFormat="1" applyFont="1"/>
    <xf numFmtId="166" fontId="0" fillId="0" borderId="0" xfId="1" applyNumberFormat="1" applyFont="1"/>
    <xf numFmtId="168" fontId="3" fillId="0" borderId="0" xfId="1" applyNumberFormat="1" applyFont="1"/>
    <xf numFmtId="168" fontId="0" fillId="0" borderId="0" xfId="1" applyNumberFormat="1" applyFont="1"/>
    <xf numFmtId="166" fontId="3" fillId="0" borderId="0" xfId="0" applyNumberFormat="1" applyFont="1"/>
    <xf numFmtId="166" fontId="0" fillId="0" borderId="0" xfId="0" applyNumberFormat="1"/>
    <xf numFmtId="0" fontId="0" fillId="0" borderId="0" xfId="0" applyNumberFormat="1"/>
    <xf numFmtId="0" fontId="2" fillId="2" borderId="0" xfId="2" applyNumberFormat="1"/>
    <xf numFmtId="173" fontId="0" fillId="0" borderId="0" xfId="0" applyNumberForma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2" fillId="2" borderId="0" xfId="2" applyAlignment="1">
      <alignment horizontal="left" indent="3"/>
    </xf>
    <xf numFmtId="0" fontId="0" fillId="0" borderId="0" xfId="0" quotePrefix="1"/>
  </cellXfs>
  <cellStyles count="3">
    <cellStyle name="Bad" xfId="2" builtinId="2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BC07-6839-D844-9FD6-AD341E1D0C47}">
  <dimension ref="A1:P29"/>
  <sheetViews>
    <sheetView tabSelected="1" workbookViewId="0">
      <selection activeCell="Q10" sqref="Q10"/>
    </sheetView>
  </sheetViews>
  <sheetFormatPr baseColWidth="10" defaultRowHeight="16" x14ac:dyDescent="0.2"/>
  <cols>
    <col min="1" max="1" width="24.1640625" bestFit="1" customWidth="1"/>
    <col min="2" max="2" width="9.83203125" style="5" bestFit="1" customWidth="1"/>
    <col min="3" max="3" width="7.6640625" customWidth="1"/>
    <col min="4" max="4" width="4.83203125" customWidth="1"/>
    <col min="5" max="5" width="28.83203125" bestFit="1" customWidth="1"/>
    <col min="6" max="6" width="11.33203125" style="7" bestFit="1" customWidth="1"/>
    <col min="7" max="7" width="7.1640625" customWidth="1"/>
    <col min="8" max="8" width="4" customWidth="1"/>
    <col min="9" max="9" width="28.6640625" bestFit="1" customWidth="1"/>
    <col min="10" max="10" width="10.5" style="7" bestFit="1" customWidth="1"/>
    <col min="11" max="11" width="7.5" customWidth="1"/>
    <col min="12" max="12" width="3.1640625" customWidth="1"/>
    <col min="13" max="13" width="16.5" bestFit="1" customWidth="1"/>
    <col min="14" max="14" width="11.1640625" style="7" bestFit="1" customWidth="1"/>
    <col min="15" max="15" width="8.6640625" customWidth="1"/>
    <col min="16" max="16" width="3.83203125" customWidth="1"/>
  </cols>
  <sheetData>
    <row r="1" spans="1:16" s="1" customFormat="1" x14ac:dyDescent="0.2">
      <c r="A1" s="1" t="s">
        <v>48</v>
      </c>
      <c r="B1" s="4" t="s">
        <v>1</v>
      </c>
      <c r="C1" s="1" t="s">
        <v>44</v>
      </c>
      <c r="E1" s="1" t="s">
        <v>48</v>
      </c>
      <c r="F1" s="6" t="s">
        <v>1</v>
      </c>
      <c r="G1" s="1" t="s">
        <v>44</v>
      </c>
      <c r="I1" s="1" t="s">
        <v>48</v>
      </c>
      <c r="J1" s="6" t="s">
        <v>1</v>
      </c>
      <c r="K1" s="1" t="s">
        <v>44</v>
      </c>
      <c r="M1" s="1" t="s">
        <v>48</v>
      </c>
      <c r="N1" s="6" t="s">
        <v>1</v>
      </c>
      <c r="O1" s="1" t="s">
        <v>44</v>
      </c>
    </row>
    <row r="2" spans="1:16" x14ac:dyDescent="0.2">
      <c r="A2" t="s">
        <v>0</v>
      </c>
      <c r="B2" s="5">
        <f>F2</f>
        <v>1987849000</v>
      </c>
      <c r="E2" s="1" t="s">
        <v>7</v>
      </c>
      <c r="F2" s="2">
        <f>SUM(F3:F5)</f>
        <v>1987849000</v>
      </c>
      <c r="G2" t="s">
        <v>47</v>
      </c>
      <c r="H2" s="18" t="s">
        <v>51</v>
      </c>
      <c r="I2" s="1" t="s">
        <v>2</v>
      </c>
      <c r="J2" s="6">
        <f>SUM(J3:J4)</f>
        <v>415252000</v>
      </c>
      <c r="K2" t="s">
        <v>47</v>
      </c>
      <c r="L2" s="18" t="s">
        <v>51</v>
      </c>
      <c r="M2" s="1" t="s">
        <v>4</v>
      </c>
      <c r="N2" s="6">
        <f>SUM(N3:N4)</f>
        <v>1022202000</v>
      </c>
      <c r="O2" t="s">
        <v>47</v>
      </c>
      <c r="P2" s="18" t="s">
        <v>51</v>
      </c>
    </row>
    <row r="3" spans="1:16" x14ac:dyDescent="0.2">
      <c r="A3" t="s">
        <v>2</v>
      </c>
      <c r="B3" s="5">
        <f>J2</f>
        <v>415252000</v>
      </c>
      <c r="E3" t="s">
        <v>9</v>
      </c>
      <c r="F3" s="3">
        <f>F7</f>
        <v>845960000</v>
      </c>
      <c r="I3" t="s">
        <v>28</v>
      </c>
      <c r="J3" s="7">
        <f>J6</f>
        <v>333083000</v>
      </c>
      <c r="M3" t="s">
        <v>52</v>
      </c>
      <c r="N3" s="7">
        <v>834545000</v>
      </c>
    </row>
    <row r="4" spans="1:16" x14ac:dyDescent="0.2">
      <c r="A4" t="s">
        <v>3</v>
      </c>
      <c r="B4" s="5">
        <f>N6</f>
        <v>455729000</v>
      </c>
      <c r="E4" t="s">
        <v>8</v>
      </c>
      <c r="F4" s="3">
        <f>F26</f>
        <v>1119820000</v>
      </c>
      <c r="I4" t="s">
        <v>29</v>
      </c>
      <c r="J4" s="7">
        <v>82169000</v>
      </c>
      <c r="M4" t="s">
        <v>53</v>
      </c>
      <c r="N4" s="7">
        <v>187657000</v>
      </c>
    </row>
    <row r="5" spans="1:16" x14ac:dyDescent="0.2">
      <c r="A5" t="s">
        <v>4</v>
      </c>
      <c r="B5" s="5">
        <f>N2</f>
        <v>1022202000</v>
      </c>
      <c r="E5" t="s">
        <v>10</v>
      </c>
      <c r="F5" s="3">
        <v>22069000</v>
      </c>
    </row>
    <row r="6" spans="1:16" x14ac:dyDescent="0.2">
      <c r="A6" t="s">
        <v>5</v>
      </c>
      <c r="B6" s="5">
        <v>241985000</v>
      </c>
      <c r="F6" s="3"/>
      <c r="I6" s="11" t="s">
        <v>28</v>
      </c>
      <c r="J6" s="6">
        <f>SUM(J7:J8)</f>
        <v>333083000</v>
      </c>
      <c r="M6" s="1" t="s">
        <v>3</v>
      </c>
      <c r="N6" s="6">
        <f>SUM(N7:N8)</f>
        <v>455729000</v>
      </c>
      <c r="O6" t="s">
        <v>47</v>
      </c>
      <c r="P6" s="18" t="s">
        <v>51</v>
      </c>
    </row>
    <row r="7" spans="1:16" x14ac:dyDescent="0.2">
      <c r="A7" t="s">
        <v>6</v>
      </c>
      <c r="B7" s="5">
        <v>142133000</v>
      </c>
      <c r="E7" s="11" t="s">
        <v>11</v>
      </c>
      <c r="F7" s="2">
        <f>SUM(F8:F10)</f>
        <v>845960000</v>
      </c>
      <c r="I7" s="12" t="s">
        <v>30</v>
      </c>
      <c r="J7" s="7">
        <v>750655000</v>
      </c>
      <c r="M7" t="s">
        <v>54</v>
      </c>
      <c r="N7" s="7">
        <v>421437000</v>
      </c>
    </row>
    <row r="8" spans="1:16" x14ac:dyDescent="0.2">
      <c r="B8" s="4">
        <f>SUM(B2:B7)</f>
        <v>4265150000</v>
      </c>
      <c r="C8" t="s">
        <v>46</v>
      </c>
      <c r="D8" s="18" t="s">
        <v>51</v>
      </c>
      <c r="E8" s="12" t="s">
        <v>12</v>
      </c>
      <c r="F8" s="3">
        <f>F12</f>
        <v>554799000</v>
      </c>
      <c r="I8" s="12" t="s">
        <v>31</v>
      </c>
      <c r="J8" s="7">
        <f>J10</f>
        <v>-417572000</v>
      </c>
      <c r="M8" t="s">
        <v>55</v>
      </c>
      <c r="N8" s="7">
        <v>34292000</v>
      </c>
    </row>
    <row r="9" spans="1:16" x14ac:dyDescent="0.2">
      <c r="E9" s="12" t="s">
        <v>13</v>
      </c>
      <c r="F9" s="3">
        <f>F20</f>
        <v>329576000</v>
      </c>
    </row>
    <row r="10" spans="1:16" x14ac:dyDescent="0.2">
      <c r="E10" s="12" t="s">
        <v>14</v>
      </c>
      <c r="F10" s="3">
        <v>-38415000</v>
      </c>
      <c r="I10" s="13" t="s">
        <v>33</v>
      </c>
      <c r="J10" s="6">
        <f>SUM(J11:J12)</f>
        <v>-417572000</v>
      </c>
    </row>
    <row r="11" spans="1:16" x14ac:dyDescent="0.2">
      <c r="F11" s="3"/>
      <c r="I11" s="14" t="s">
        <v>32</v>
      </c>
      <c r="J11" s="7">
        <v>-143516000</v>
      </c>
    </row>
    <row r="12" spans="1:16" x14ac:dyDescent="0.2">
      <c r="E12" s="13" t="s">
        <v>15</v>
      </c>
      <c r="F12" s="2">
        <f>SUM(F13:F18)</f>
        <v>554799000</v>
      </c>
      <c r="I12" s="14" t="s">
        <v>34</v>
      </c>
      <c r="J12" s="7">
        <v>-274056000</v>
      </c>
    </row>
    <row r="13" spans="1:16" x14ac:dyDescent="0.2">
      <c r="E13" s="14" t="s">
        <v>16</v>
      </c>
      <c r="F13" s="3">
        <v>148837000</v>
      </c>
      <c r="I13" s="14"/>
    </row>
    <row r="14" spans="1:16" x14ac:dyDescent="0.2">
      <c r="E14" s="14" t="s">
        <v>17</v>
      </c>
      <c r="F14" s="3">
        <v>140341000</v>
      </c>
      <c r="I14" s="13" t="s">
        <v>36</v>
      </c>
      <c r="J14" s="6">
        <f>SUM(J15:J17)</f>
        <v>750545220</v>
      </c>
    </row>
    <row r="15" spans="1:16" x14ac:dyDescent="0.2">
      <c r="E15" s="14" t="s">
        <v>18</v>
      </c>
      <c r="F15" s="3">
        <v>82583000</v>
      </c>
      <c r="I15" s="14" t="s">
        <v>32</v>
      </c>
      <c r="J15" s="7">
        <f>J24*J20</f>
        <v>268196630</v>
      </c>
    </row>
    <row r="16" spans="1:16" x14ac:dyDescent="0.2">
      <c r="E16" s="14" t="s">
        <v>19</v>
      </c>
      <c r="F16" s="7">
        <v>107600000</v>
      </c>
      <c r="I16" s="14" t="s">
        <v>35</v>
      </c>
      <c r="J16" s="7">
        <f>J25*J20</f>
        <v>414705590</v>
      </c>
    </row>
    <row r="17" spans="5:12" x14ac:dyDescent="0.2">
      <c r="E17" s="14" t="s">
        <v>20</v>
      </c>
      <c r="F17" s="7">
        <v>40331000</v>
      </c>
      <c r="I17" s="14" t="s">
        <v>37</v>
      </c>
      <c r="J17" s="7">
        <f>J26*J21</f>
        <v>67643000</v>
      </c>
    </row>
    <row r="18" spans="5:12" x14ac:dyDescent="0.2">
      <c r="E18" s="14" t="s">
        <v>21</v>
      </c>
      <c r="F18" s="7">
        <v>35107000</v>
      </c>
    </row>
    <row r="19" spans="5:12" x14ac:dyDescent="0.2">
      <c r="E19" s="14"/>
      <c r="I19" s="15" t="s">
        <v>38</v>
      </c>
    </row>
    <row r="20" spans="5:12" x14ac:dyDescent="0.2">
      <c r="E20" s="13" t="s">
        <v>22</v>
      </c>
      <c r="F20" s="6">
        <f>SUM(F21:F24)</f>
        <v>329576000</v>
      </c>
      <c r="I20" s="16" t="s">
        <v>39</v>
      </c>
      <c r="J20" s="10">
        <v>57590</v>
      </c>
      <c r="K20" t="s">
        <v>50</v>
      </c>
      <c r="L20" s="18" t="s">
        <v>51</v>
      </c>
    </row>
    <row r="21" spans="5:12" x14ac:dyDescent="0.2">
      <c r="E21" s="14" t="s">
        <v>23</v>
      </c>
      <c r="F21" s="7">
        <v>29341000</v>
      </c>
      <c r="I21" s="16" t="s">
        <v>40</v>
      </c>
      <c r="J21" s="10">
        <v>19895</v>
      </c>
      <c r="K21" t="s">
        <v>49</v>
      </c>
      <c r="L21" s="18" t="s">
        <v>51</v>
      </c>
    </row>
    <row r="22" spans="5:12" x14ac:dyDescent="0.2">
      <c r="E22" s="14" t="s">
        <v>24</v>
      </c>
      <c r="F22" s="7">
        <v>85743000</v>
      </c>
      <c r="I22" s="16"/>
    </row>
    <row r="23" spans="5:12" x14ac:dyDescent="0.2">
      <c r="E23" s="14" t="s">
        <v>25</v>
      </c>
      <c r="F23" s="7">
        <v>37907000</v>
      </c>
      <c r="I23" s="15" t="s">
        <v>43</v>
      </c>
      <c r="K23" t="s">
        <v>45</v>
      </c>
      <c r="L23" s="18" t="s">
        <v>51</v>
      </c>
    </row>
    <row r="24" spans="5:12" x14ac:dyDescent="0.2">
      <c r="E24" s="14" t="s">
        <v>26</v>
      </c>
      <c r="F24" s="7">
        <v>176585000</v>
      </c>
      <c r="I24" s="16" t="s">
        <v>41</v>
      </c>
      <c r="J24" s="8">
        <v>4657</v>
      </c>
    </row>
    <row r="25" spans="5:12" x14ac:dyDescent="0.2">
      <c r="I25" s="16" t="s">
        <v>35</v>
      </c>
      <c r="J25" s="8">
        <v>7201</v>
      </c>
    </row>
    <row r="26" spans="5:12" x14ac:dyDescent="0.2">
      <c r="E26" s="11" t="s">
        <v>27</v>
      </c>
      <c r="F26" s="6">
        <f>SUM(F27:F29)</f>
        <v>1119820000</v>
      </c>
      <c r="I26" s="17" t="s">
        <v>42</v>
      </c>
      <c r="J26" s="9">
        <v>3400</v>
      </c>
    </row>
    <row r="27" spans="5:12" x14ac:dyDescent="0.2">
      <c r="E27" s="12" t="s">
        <v>12</v>
      </c>
      <c r="F27" s="7">
        <v>1111075000</v>
      </c>
    </row>
    <row r="28" spans="5:12" x14ac:dyDescent="0.2">
      <c r="E28" s="12" t="s">
        <v>13</v>
      </c>
      <c r="F28" s="7">
        <v>24258000</v>
      </c>
    </row>
    <row r="29" spans="5:12" x14ac:dyDescent="0.2">
      <c r="E29" s="12" t="s">
        <v>14</v>
      </c>
      <c r="F29" s="7">
        <v>-15513000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Advait Athreya</cp:lastModifiedBy>
  <dcterms:created xsi:type="dcterms:W3CDTF">2023-05-13T13:00:47Z</dcterms:created>
  <dcterms:modified xsi:type="dcterms:W3CDTF">2023-05-13T15:04:24Z</dcterms:modified>
</cp:coreProperties>
</file>