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Debt Paper\Data\"/>
    </mc:Choice>
  </mc:AlternateContent>
  <xr:revisionPtr revIDLastSave="0" documentId="13_ncr:1_{396B3D7F-B2DB-46FD-879B-2E8BCA30F9A3}" xr6:coauthVersionLast="45" xr6:coauthVersionMax="45" xr10:uidLastSave="{00000000-0000-0000-0000-000000000000}"/>
  <bookViews>
    <workbookView xWindow="-110" yWindow="-110" windowWidth="19420" windowHeight="10420" xr2:uid="{0681D9FD-B6E5-4B88-B119-D9689DDF7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" i="1" l="1"/>
  <c r="J39" i="1"/>
  <c r="L39" i="1" s="1"/>
  <c r="H39" i="1"/>
  <c r="B39" i="1"/>
  <c r="E39" i="1" s="1"/>
  <c r="K38" i="1"/>
  <c r="J38" i="1"/>
  <c r="E38" i="1"/>
  <c r="F38" i="1" s="1"/>
  <c r="L38" i="1" s="1"/>
  <c r="C38" i="1"/>
  <c r="D38" i="1" s="1"/>
  <c r="M38" i="1" s="1"/>
  <c r="K37" i="1"/>
  <c r="J37" i="1"/>
  <c r="E37" i="1"/>
  <c r="F37" i="1" s="1"/>
  <c r="L37" i="1" s="1"/>
  <c r="C37" i="1"/>
  <c r="D37" i="1" s="1"/>
  <c r="K36" i="1"/>
  <c r="J36" i="1"/>
  <c r="E36" i="1"/>
  <c r="F36" i="1" s="1"/>
  <c r="L36" i="1" s="1"/>
  <c r="C36" i="1"/>
  <c r="D36" i="1" s="1"/>
  <c r="M36" i="1" s="1"/>
  <c r="K35" i="1"/>
  <c r="J35" i="1"/>
  <c r="E35" i="1"/>
  <c r="F35" i="1" s="1"/>
  <c r="L35" i="1" s="1"/>
  <c r="C35" i="1"/>
  <c r="D35" i="1" s="1"/>
  <c r="K34" i="1"/>
  <c r="J34" i="1"/>
  <c r="E34" i="1"/>
  <c r="F34" i="1" s="1"/>
  <c r="L34" i="1" s="1"/>
  <c r="C34" i="1"/>
  <c r="D34" i="1" s="1"/>
  <c r="M34" i="1" s="1"/>
  <c r="K33" i="1"/>
  <c r="J33" i="1"/>
  <c r="E33" i="1"/>
  <c r="F33" i="1" s="1"/>
  <c r="L33" i="1" s="1"/>
  <c r="C33" i="1"/>
  <c r="D33" i="1" s="1"/>
  <c r="K32" i="1"/>
  <c r="J32" i="1"/>
  <c r="E32" i="1"/>
  <c r="F32" i="1" s="1"/>
  <c r="L32" i="1" s="1"/>
  <c r="C32" i="1"/>
  <c r="D32" i="1" s="1"/>
  <c r="M32" i="1" s="1"/>
  <c r="K31" i="1"/>
  <c r="J31" i="1"/>
  <c r="E31" i="1"/>
  <c r="F31" i="1" s="1"/>
  <c r="L31" i="1" s="1"/>
  <c r="C31" i="1"/>
  <c r="D31" i="1" s="1"/>
  <c r="K30" i="1"/>
  <c r="J30" i="1"/>
  <c r="E30" i="1"/>
  <c r="F30" i="1" s="1"/>
  <c r="L30" i="1" s="1"/>
  <c r="C30" i="1"/>
  <c r="D30" i="1" s="1"/>
  <c r="M30" i="1" s="1"/>
  <c r="K29" i="1"/>
  <c r="J29" i="1"/>
  <c r="E29" i="1"/>
  <c r="F29" i="1" s="1"/>
  <c r="L29" i="1" s="1"/>
  <c r="C29" i="1"/>
  <c r="D29" i="1" s="1"/>
  <c r="K28" i="1"/>
  <c r="J28" i="1"/>
  <c r="E28" i="1"/>
  <c r="F28" i="1" s="1"/>
  <c r="L28" i="1" s="1"/>
  <c r="C28" i="1"/>
  <c r="D28" i="1" s="1"/>
  <c r="M28" i="1" s="1"/>
  <c r="K27" i="1"/>
  <c r="J27" i="1"/>
  <c r="E27" i="1"/>
  <c r="F27" i="1" s="1"/>
  <c r="L27" i="1" s="1"/>
  <c r="C27" i="1"/>
  <c r="D27" i="1" s="1"/>
  <c r="K26" i="1"/>
  <c r="J26" i="1"/>
  <c r="E26" i="1"/>
  <c r="F26" i="1" s="1"/>
  <c r="L26" i="1" s="1"/>
  <c r="C26" i="1"/>
  <c r="D26" i="1" s="1"/>
  <c r="M26" i="1" s="1"/>
  <c r="K25" i="1"/>
  <c r="J25" i="1"/>
  <c r="E25" i="1"/>
  <c r="F25" i="1" s="1"/>
  <c r="L25" i="1" s="1"/>
  <c r="C25" i="1"/>
  <c r="D25" i="1" s="1"/>
  <c r="K24" i="1"/>
  <c r="J24" i="1"/>
  <c r="E24" i="1"/>
  <c r="F24" i="1" s="1"/>
  <c r="L24" i="1" s="1"/>
  <c r="C24" i="1"/>
  <c r="D24" i="1" s="1"/>
  <c r="M24" i="1" s="1"/>
  <c r="K23" i="1"/>
  <c r="J23" i="1"/>
  <c r="E23" i="1"/>
  <c r="F23" i="1" s="1"/>
  <c r="L23" i="1" s="1"/>
  <c r="C23" i="1"/>
  <c r="D23" i="1" s="1"/>
  <c r="K22" i="1"/>
  <c r="J22" i="1"/>
  <c r="E22" i="1"/>
  <c r="F22" i="1" s="1"/>
  <c r="L22" i="1" s="1"/>
  <c r="C22" i="1"/>
  <c r="D22" i="1" s="1"/>
  <c r="M22" i="1" s="1"/>
  <c r="K21" i="1"/>
  <c r="J21" i="1"/>
  <c r="E21" i="1"/>
  <c r="F21" i="1" s="1"/>
  <c r="L21" i="1" s="1"/>
  <c r="C21" i="1"/>
  <c r="D21" i="1" s="1"/>
  <c r="K20" i="1"/>
  <c r="J20" i="1"/>
  <c r="E20" i="1"/>
  <c r="F20" i="1" s="1"/>
  <c r="L20" i="1" s="1"/>
  <c r="C20" i="1"/>
  <c r="D20" i="1" s="1"/>
  <c r="M20" i="1" s="1"/>
  <c r="K19" i="1"/>
  <c r="J19" i="1"/>
  <c r="E19" i="1"/>
  <c r="F19" i="1" s="1"/>
  <c r="L19" i="1" s="1"/>
  <c r="C19" i="1"/>
  <c r="D19" i="1" s="1"/>
  <c r="K18" i="1"/>
  <c r="J18" i="1"/>
  <c r="E18" i="1"/>
  <c r="F18" i="1" s="1"/>
  <c r="L18" i="1" s="1"/>
  <c r="C18" i="1"/>
  <c r="D18" i="1" s="1"/>
  <c r="M18" i="1" s="1"/>
  <c r="K17" i="1"/>
  <c r="J17" i="1"/>
  <c r="E17" i="1"/>
  <c r="F17" i="1" s="1"/>
  <c r="L17" i="1" s="1"/>
  <c r="C17" i="1"/>
  <c r="D17" i="1" s="1"/>
  <c r="K16" i="1"/>
  <c r="J16" i="1"/>
  <c r="E16" i="1"/>
  <c r="F16" i="1" s="1"/>
  <c r="L16" i="1" s="1"/>
  <c r="C16" i="1"/>
  <c r="D16" i="1" s="1"/>
  <c r="M16" i="1" s="1"/>
  <c r="K15" i="1"/>
  <c r="J15" i="1"/>
  <c r="E15" i="1"/>
  <c r="F15" i="1" s="1"/>
  <c r="L15" i="1" s="1"/>
  <c r="C15" i="1"/>
  <c r="D15" i="1" s="1"/>
  <c r="K14" i="1"/>
  <c r="J14" i="1"/>
  <c r="E14" i="1"/>
  <c r="F14" i="1" s="1"/>
  <c r="L14" i="1" s="1"/>
  <c r="C14" i="1"/>
  <c r="D14" i="1" s="1"/>
  <c r="M14" i="1" s="1"/>
  <c r="K13" i="1"/>
  <c r="J13" i="1"/>
  <c r="E13" i="1"/>
  <c r="F13" i="1" s="1"/>
  <c r="L13" i="1" s="1"/>
  <c r="C13" i="1"/>
  <c r="D13" i="1" s="1"/>
  <c r="K12" i="1"/>
  <c r="J12" i="1"/>
  <c r="E12" i="1"/>
  <c r="F12" i="1" s="1"/>
  <c r="L12" i="1" s="1"/>
  <c r="C12" i="1"/>
  <c r="D12" i="1" s="1"/>
  <c r="M12" i="1" s="1"/>
  <c r="K11" i="1"/>
  <c r="J11" i="1"/>
  <c r="E11" i="1"/>
  <c r="F11" i="1" s="1"/>
  <c r="L11" i="1" s="1"/>
  <c r="C11" i="1"/>
  <c r="D11" i="1" s="1"/>
  <c r="K10" i="1"/>
  <c r="J10" i="1"/>
  <c r="E10" i="1"/>
  <c r="F10" i="1" s="1"/>
  <c r="L10" i="1" s="1"/>
  <c r="C10" i="1"/>
  <c r="D10" i="1" s="1"/>
  <c r="M10" i="1" s="1"/>
  <c r="K9" i="1"/>
  <c r="J9" i="1"/>
  <c r="E9" i="1"/>
  <c r="F9" i="1" s="1"/>
  <c r="L9" i="1" s="1"/>
  <c r="C9" i="1"/>
  <c r="D9" i="1" s="1"/>
  <c r="K8" i="1"/>
  <c r="J8" i="1"/>
  <c r="E8" i="1"/>
  <c r="F8" i="1" s="1"/>
  <c r="L8" i="1" s="1"/>
  <c r="C8" i="1"/>
  <c r="D8" i="1" s="1"/>
  <c r="M8" i="1" s="1"/>
  <c r="K7" i="1"/>
  <c r="J7" i="1"/>
  <c r="E7" i="1"/>
  <c r="F7" i="1" s="1"/>
  <c r="L7" i="1" s="1"/>
  <c r="C7" i="1"/>
  <c r="D7" i="1" s="1"/>
  <c r="K6" i="1"/>
  <c r="J6" i="1"/>
  <c r="E6" i="1"/>
  <c r="F6" i="1" s="1"/>
  <c r="L6" i="1" s="1"/>
  <c r="C6" i="1"/>
  <c r="D6" i="1" s="1"/>
  <c r="M6" i="1" s="1"/>
  <c r="K5" i="1"/>
  <c r="J5" i="1"/>
  <c r="E5" i="1"/>
  <c r="F5" i="1" s="1"/>
  <c r="L5" i="1" s="1"/>
  <c r="C5" i="1"/>
  <c r="D5" i="1" s="1"/>
  <c r="K4" i="1"/>
  <c r="J4" i="1"/>
  <c r="E4" i="1"/>
  <c r="F4" i="1" s="1"/>
  <c r="L4" i="1" s="1"/>
  <c r="C4" i="1"/>
  <c r="D4" i="1" s="1"/>
  <c r="M4" i="1" s="1"/>
  <c r="K3" i="1"/>
  <c r="J3" i="1"/>
  <c r="C3" i="1"/>
  <c r="A2" i="1"/>
  <c r="M5" i="1" l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C39" i="1"/>
  <c r="D39" i="1" s="1"/>
  <c r="M39" i="1" s="1"/>
</calcChain>
</file>

<file path=xl/sharedStrings.xml><?xml version="1.0" encoding="utf-8"?>
<sst xmlns="http://schemas.openxmlformats.org/spreadsheetml/2006/main" count="11" uniqueCount="11">
  <si>
    <t>Liabilities</t>
  </si>
  <si>
    <t>Debt/GSDP</t>
  </si>
  <si>
    <t>Real Growth</t>
  </si>
  <si>
    <t>Inflation</t>
  </si>
  <si>
    <t>Interest Rate</t>
  </si>
  <si>
    <t>Primary Deficit</t>
  </si>
  <si>
    <t>Fisher Dynamics</t>
  </si>
  <si>
    <t>SFA</t>
  </si>
  <si>
    <t>Year</t>
  </si>
  <si>
    <t>Growth Rate</t>
  </si>
  <si>
    <t>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</si>
</sst>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Garamond"/>
      <family val="1"/>
    </font>
    <font>
      <sz val="10"/>
      <name val="Arial"/>
      <family val="2"/>
    </font>
    <font>
      <sz val="12"/>
      <name val="Garamond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right"/>
    </xf>
    <xf numFmtId="1" fontId="3" fillId="0" borderId="0" xfId="0" applyNumberFormat="1" applyFont="1"/>
    <xf numFmtId="2" fontId="3" fillId="0" borderId="0" xfId="0" applyNumberFormat="1" applyFont="1"/>
    <xf numFmtId="0" fontId="4" fillId="0" borderId="1" xfId="0" applyFont="1" applyBorder="1" applyAlignment="1">
      <alignment horizontal="right"/>
    </xf>
    <xf numFmtId="164" fontId="3" fillId="0" borderId="0" xfId="0" applyNumberFormat="1" applyFont="1"/>
    <xf numFmtId="0" fontId="5" fillId="2" borderId="2" xfId="0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3" fillId="0" borderId="2" xfId="0" applyFont="1" applyBorder="1"/>
    <xf numFmtId="165" fontId="3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F9BF-5183-43BE-946D-FE19762BACFC}">
  <dimension ref="A1:N39"/>
  <sheetViews>
    <sheetView tabSelected="1" topLeftCell="A24" workbookViewId="0">
      <selection activeCell="K1" sqref="K1"/>
    </sheetView>
  </sheetViews>
  <sheetFormatPr defaultRowHeight="14.5" x14ac:dyDescent="0.35"/>
  <cols>
    <col min="6" max="6" width="15.54296875" customWidth="1"/>
  </cols>
  <sheetData>
    <row r="1" spans="1:14" x14ac:dyDescent="0.35">
      <c r="A1" t="s">
        <v>8</v>
      </c>
      <c r="B1" t="s">
        <v>0</v>
      </c>
      <c r="C1" t="s">
        <v>1</v>
      </c>
      <c r="E1" t="s">
        <v>9</v>
      </c>
      <c r="F1" t="s">
        <v>2</v>
      </c>
      <c r="H1" t="s">
        <v>10</v>
      </c>
      <c r="I1" t="s">
        <v>3</v>
      </c>
      <c r="J1" t="s">
        <v>4</v>
      </c>
      <c r="K1" t="s">
        <v>5</v>
      </c>
      <c r="M1" t="s">
        <v>6</v>
      </c>
      <c r="N1" t="s">
        <v>7</v>
      </c>
    </row>
    <row r="2" spans="1:14" ht="15" thickBot="1" x14ac:dyDescent="0.4">
      <c r="A2">
        <f>A18-A14</f>
        <v>6504</v>
      </c>
      <c r="C2" s="11"/>
      <c r="D2" s="11"/>
      <c r="E2" s="11"/>
      <c r="F2" s="11"/>
      <c r="I2" s="11"/>
      <c r="J2" s="11"/>
      <c r="K2" s="11"/>
    </row>
    <row r="3" spans="1:14" ht="16" thickBot="1" x14ac:dyDescent="0.4">
      <c r="A3" s="1">
        <v>1358</v>
      </c>
      <c r="B3" s="2">
        <v>9252.6299999999992</v>
      </c>
      <c r="C3" s="10">
        <f t="shared" ref="C3:C39" si="0">A3/B3</f>
        <v>0.1467690807910832</v>
      </c>
      <c r="D3" s="11"/>
      <c r="E3" s="11"/>
      <c r="F3" s="11"/>
      <c r="G3" s="4">
        <v>82</v>
      </c>
      <c r="H3" s="4">
        <v>172</v>
      </c>
      <c r="I3" s="11"/>
      <c r="J3" s="10">
        <f t="shared" ref="J3:K39" si="1">G3/A3</f>
        <v>6.0382916053019146E-2</v>
      </c>
      <c r="K3" s="10">
        <f t="shared" si="1"/>
        <v>1.8589309201816135E-2</v>
      </c>
    </row>
    <row r="4" spans="1:14" ht="16" thickBot="1" x14ac:dyDescent="0.4">
      <c r="A4" s="1">
        <v>1666</v>
      </c>
      <c r="B4" s="2">
        <v>9887.4500000000007</v>
      </c>
      <c r="C4" s="10">
        <f t="shared" si="0"/>
        <v>0.16849642728913924</v>
      </c>
      <c r="D4" s="10">
        <f t="shared" ref="D4:D39" si="2">C4-C3</f>
        <v>2.1727346498056049E-2</v>
      </c>
      <c r="E4" s="10">
        <f t="shared" ref="E4:E39" si="3">(B4-B3)/B3</f>
        <v>6.860968178777295E-2</v>
      </c>
      <c r="F4" s="10">
        <f t="shared" ref="F4:F38" si="4">E4-I4</f>
        <v>-7.3351327555365442E-3</v>
      </c>
      <c r="G4" s="4">
        <v>100</v>
      </c>
      <c r="H4" s="4">
        <v>277</v>
      </c>
      <c r="I4" s="10">
        <v>7.5944814543309494E-2</v>
      </c>
      <c r="J4" s="10">
        <f t="shared" si="1"/>
        <v>6.0024009603841535E-2</v>
      </c>
      <c r="K4" s="10">
        <f t="shared" si="1"/>
        <v>2.8015312340391101E-2</v>
      </c>
      <c r="L4" s="3">
        <f t="shared" ref="L4:L39" si="5">((J4-F4-I4)*C3)/(1+F4+I4)+K4</f>
        <v>2.6836106091481741E-2</v>
      </c>
      <c r="M4" s="5">
        <f t="shared" ref="M4:M39" si="6">D4-L4</f>
        <v>-5.1087595934256914E-3</v>
      </c>
    </row>
    <row r="5" spans="1:14" ht="16" thickBot="1" x14ac:dyDescent="0.4">
      <c r="A5" s="1">
        <v>1950</v>
      </c>
      <c r="B5" s="2">
        <v>12681.12</v>
      </c>
      <c r="C5" s="10">
        <f t="shared" si="0"/>
        <v>0.15377190658238388</v>
      </c>
      <c r="D5" s="10">
        <f t="shared" si="2"/>
        <v>-1.4724520706755367E-2</v>
      </c>
      <c r="E5" s="10">
        <f t="shared" si="3"/>
        <v>0.2825470672418065</v>
      </c>
      <c r="F5" s="10">
        <f t="shared" si="4"/>
        <v>0.19424081129488641</v>
      </c>
      <c r="G5" s="4">
        <v>117</v>
      </c>
      <c r="H5" s="4">
        <v>280</v>
      </c>
      <c r="I5" s="10">
        <v>8.8306255946920098E-2</v>
      </c>
      <c r="J5" s="10">
        <f t="shared" si="1"/>
        <v>0.06</v>
      </c>
      <c r="K5" s="10">
        <f t="shared" si="1"/>
        <v>2.2080068637470505E-2</v>
      </c>
      <c r="L5" s="5">
        <f t="shared" si="5"/>
        <v>-7.1573657551422636E-3</v>
      </c>
      <c r="M5" s="5">
        <f t="shared" si="6"/>
        <v>-7.5671549516131038E-3</v>
      </c>
    </row>
    <row r="6" spans="1:14" ht="16" thickBot="1" x14ac:dyDescent="0.4">
      <c r="A6" s="1">
        <v>2316</v>
      </c>
      <c r="B6" s="2">
        <v>13311.11</v>
      </c>
      <c r="C6" s="10">
        <f t="shared" si="0"/>
        <v>0.17398999782888128</v>
      </c>
      <c r="D6" s="10">
        <f t="shared" si="2"/>
        <v>2.0218091246497399E-2</v>
      </c>
      <c r="E6" s="10">
        <f t="shared" si="3"/>
        <v>4.9679365860428711E-2</v>
      </c>
      <c r="F6" s="10">
        <f t="shared" si="4"/>
        <v>4.8389684375048786E-3</v>
      </c>
      <c r="G6" s="4">
        <v>146</v>
      </c>
      <c r="H6" s="4">
        <v>374</v>
      </c>
      <c r="I6" s="10">
        <v>4.4840397422923832E-2</v>
      </c>
      <c r="J6" s="10">
        <f t="shared" si="1"/>
        <v>6.3039723661485317E-2</v>
      </c>
      <c r="K6" s="10">
        <f t="shared" si="1"/>
        <v>2.8096830392055957E-2</v>
      </c>
      <c r="L6" s="5">
        <f t="shared" si="5"/>
        <v>3.0054044907754526E-2</v>
      </c>
      <c r="M6" s="5">
        <f t="shared" si="6"/>
        <v>-9.8359536612571269E-3</v>
      </c>
    </row>
    <row r="7" spans="1:14" ht="16" thickBot="1" x14ac:dyDescent="0.4">
      <c r="A7" s="1">
        <v>2751</v>
      </c>
      <c r="B7" s="2">
        <v>13988.15</v>
      </c>
      <c r="C7" s="10">
        <f t="shared" si="0"/>
        <v>0.19666646411426816</v>
      </c>
      <c r="D7" s="10">
        <f t="shared" si="2"/>
        <v>2.2676466285386887E-2</v>
      </c>
      <c r="E7" s="10">
        <f t="shared" si="3"/>
        <v>5.0862775531116414E-2</v>
      </c>
      <c r="F7" s="10">
        <f t="shared" si="4"/>
        <v>-1.7345463683847179E-2</v>
      </c>
      <c r="G7" s="4">
        <v>188</v>
      </c>
      <c r="H7" s="4">
        <v>327</v>
      </c>
      <c r="I7" s="10">
        <v>6.8208239214963592E-2</v>
      </c>
      <c r="J7" s="10">
        <f t="shared" si="1"/>
        <v>6.8338785896037799E-2</v>
      </c>
      <c r="K7" s="10">
        <f t="shared" si="1"/>
        <v>2.3376929758402647E-2</v>
      </c>
      <c r="L7" s="5">
        <f t="shared" si="5"/>
        <v>2.6270410311953898E-2</v>
      </c>
      <c r="M7" s="5">
        <f t="shared" si="6"/>
        <v>-3.5939440265670107E-3</v>
      </c>
    </row>
    <row r="8" spans="1:14" ht="16" thickBot="1" x14ac:dyDescent="0.4">
      <c r="A8" s="1">
        <v>3246</v>
      </c>
      <c r="B8" s="2">
        <v>16173.85</v>
      </c>
      <c r="C8" s="10">
        <f t="shared" si="0"/>
        <v>0.20069433066338566</v>
      </c>
      <c r="D8" s="10">
        <f t="shared" si="2"/>
        <v>4.0278665491174925E-3</v>
      </c>
      <c r="E8" s="10">
        <f t="shared" si="3"/>
        <v>0.15625368615578192</v>
      </c>
      <c r="F8" s="10">
        <f t="shared" si="4"/>
        <v>6.762076408636665E-2</v>
      </c>
      <c r="G8" s="4">
        <v>245</v>
      </c>
      <c r="H8" s="4">
        <v>655</v>
      </c>
      <c r="I8" s="10">
        <v>8.8632922069415268E-2</v>
      </c>
      <c r="J8" s="10">
        <f t="shared" si="1"/>
        <v>7.5477510782501533E-2</v>
      </c>
      <c r="K8" s="10">
        <f t="shared" si="1"/>
        <v>4.0497469680997412E-2</v>
      </c>
      <c r="L8" s="5">
        <f t="shared" si="5"/>
        <v>2.675830068586673E-2</v>
      </c>
      <c r="M8" s="5">
        <f t="shared" si="6"/>
        <v>-2.2730434136749238E-2</v>
      </c>
    </row>
    <row r="9" spans="1:14" ht="16" thickBot="1" x14ac:dyDescent="0.4">
      <c r="A9" s="1">
        <v>3979</v>
      </c>
      <c r="B9" s="2">
        <v>16338.56</v>
      </c>
      <c r="C9" s="10">
        <f t="shared" si="0"/>
        <v>0.2435343139175056</v>
      </c>
      <c r="D9" s="10">
        <f t="shared" si="2"/>
        <v>4.2839983254119945E-2</v>
      </c>
      <c r="E9" s="10">
        <f t="shared" si="3"/>
        <v>1.0183722490316105E-2</v>
      </c>
      <c r="F9" s="10">
        <f t="shared" si="4"/>
        <v>-9.7105878630155129E-2</v>
      </c>
      <c r="G9" s="4">
        <v>311</v>
      </c>
      <c r="H9" s="4">
        <v>666</v>
      </c>
      <c r="I9" s="10">
        <v>0.10728960112047123</v>
      </c>
      <c r="J9" s="10">
        <f t="shared" si="1"/>
        <v>7.8160341794420704E-2</v>
      </c>
      <c r="K9" s="10">
        <f t="shared" si="1"/>
        <v>4.0762466214892872E-2</v>
      </c>
      <c r="L9" s="5">
        <f t="shared" si="5"/>
        <v>5.4267457245994979E-2</v>
      </c>
      <c r="M9" s="5">
        <f t="shared" si="6"/>
        <v>-1.1427473991875034E-2</v>
      </c>
    </row>
    <row r="10" spans="1:14" ht="16" thickBot="1" x14ac:dyDescent="0.4">
      <c r="A10" s="1">
        <v>4524</v>
      </c>
      <c r="B10" s="2">
        <v>22349.119999999999</v>
      </c>
      <c r="C10" s="10">
        <f t="shared" si="0"/>
        <v>0.20242407754757236</v>
      </c>
      <c r="D10" s="10">
        <f t="shared" si="2"/>
        <v>-4.1110236369933245E-2</v>
      </c>
      <c r="E10" s="10">
        <f t="shared" si="3"/>
        <v>0.36787574914802773</v>
      </c>
      <c r="F10" s="10">
        <f t="shared" si="4"/>
        <v>0.35649057313343158</v>
      </c>
      <c r="G10" s="4">
        <v>392</v>
      </c>
      <c r="H10" s="4">
        <v>343</v>
      </c>
      <c r="I10" s="10">
        <v>1.1385176014596172E-2</v>
      </c>
      <c r="J10" s="10">
        <f t="shared" si="1"/>
        <v>8.6648983200707339E-2</v>
      </c>
      <c r="K10" s="10">
        <f t="shared" si="1"/>
        <v>1.5347360432983492E-2</v>
      </c>
      <c r="L10" s="5">
        <f t="shared" si="5"/>
        <v>-3.4721783305310804E-2</v>
      </c>
      <c r="M10" s="5">
        <f t="shared" si="6"/>
        <v>-6.3884530646224416E-3</v>
      </c>
    </row>
    <row r="11" spans="1:14" ht="16" thickBot="1" x14ac:dyDescent="0.4">
      <c r="A11" s="1">
        <v>5335</v>
      </c>
      <c r="B11" s="2">
        <v>24776.76</v>
      </c>
      <c r="C11" s="10">
        <f t="shared" si="0"/>
        <v>0.21532274599261567</v>
      </c>
      <c r="D11" s="10">
        <f t="shared" si="2"/>
        <v>1.289866844504331E-2</v>
      </c>
      <c r="E11" s="10">
        <f t="shared" si="3"/>
        <v>0.10862351627267648</v>
      </c>
      <c r="F11" s="10">
        <f t="shared" si="4"/>
        <v>-8.3241915988721965E-3</v>
      </c>
      <c r="G11" s="4">
        <v>470</v>
      </c>
      <c r="H11" s="4">
        <v>482</v>
      </c>
      <c r="I11" s="10">
        <v>0.11694770787154868</v>
      </c>
      <c r="J11" s="10">
        <f t="shared" si="1"/>
        <v>8.8097469540768511E-2</v>
      </c>
      <c r="K11" s="10">
        <f t="shared" si="1"/>
        <v>1.945371388349405E-2</v>
      </c>
      <c r="L11" s="5">
        <f t="shared" si="5"/>
        <v>1.5705853573463536E-2</v>
      </c>
      <c r="M11" s="5">
        <f t="shared" si="6"/>
        <v>-2.8071851284202261E-3</v>
      </c>
    </row>
    <row r="12" spans="1:14" ht="16" thickBot="1" x14ac:dyDescent="0.4">
      <c r="A12" s="1">
        <v>8078</v>
      </c>
      <c r="B12" s="2">
        <v>27996.06</v>
      </c>
      <c r="C12" s="10">
        <f t="shared" si="0"/>
        <v>0.28854060178467966</v>
      </c>
      <c r="D12" s="10">
        <f t="shared" si="2"/>
        <v>7.3217855792063996E-2</v>
      </c>
      <c r="E12" s="10">
        <f t="shared" si="3"/>
        <v>0.12993224295670633</v>
      </c>
      <c r="F12" s="10">
        <f t="shared" si="4"/>
        <v>2.2127394017650431E-2</v>
      </c>
      <c r="G12" s="4">
        <v>530</v>
      </c>
      <c r="H12" s="6">
        <v>1270</v>
      </c>
      <c r="I12" s="10">
        <v>0.1078048489390559</v>
      </c>
      <c r="J12" s="10">
        <f t="shared" si="1"/>
        <v>6.5610299579103734E-2</v>
      </c>
      <c r="K12" s="10">
        <f t="shared" si="1"/>
        <v>4.5363526153323001E-2</v>
      </c>
      <c r="L12" s="5">
        <f t="shared" si="5"/>
        <v>3.3106173943065212E-2</v>
      </c>
      <c r="M12" s="5">
        <f t="shared" si="6"/>
        <v>4.0111681848998784E-2</v>
      </c>
    </row>
    <row r="13" spans="1:14" ht="16" thickBot="1" x14ac:dyDescent="0.4">
      <c r="A13" s="1">
        <v>9361</v>
      </c>
      <c r="B13" s="2">
        <v>30631.7</v>
      </c>
      <c r="C13" s="10">
        <f t="shared" si="0"/>
        <v>0.3055984486659245</v>
      </c>
      <c r="D13" s="10">
        <f t="shared" si="2"/>
        <v>1.7057846881244842E-2</v>
      </c>
      <c r="E13" s="10">
        <f t="shared" si="3"/>
        <v>9.4143247299798588E-2</v>
      </c>
      <c r="F13" s="10">
        <f t="shared" si="4"/>
        <v>-7.5839483767902144E-2</v>
      </c>
      <c r="G13" s="4">
        <v>720</v>
      </c>
      <c r="H13" s="6">
        <v>1160</v>
      </c>
      <c r="I13" s="10">
        <v>0.16998273106770073</v>
      </c>
      <c r="J13" s="10">
        <f t="shared" si="1"/>
        <v>7.6914859523555174E-2</v>
      </c>
      <c r="K13" s="10">
        <f t="shared" si="1"/>
        <v>3.7869266152384617E-2</v>
      </c>
      <c r="L13" s="5">
        <f t="shared" si="5"/>
        <v>3.3325903673106803E-2</v>
      </c>
      <c r="M13" s="5">
        <f t="shared" si="6"/>
        <v>-1.6268056791861961E-2</v>
      </c>
    </row>
    <row r="14" spans="1:14" ht="16" thickBot="1" x14ac:dyDescent="0.4">
      <c r="A14" s="1">
        <v>10502</v>
      </c>
      <c r="B14" s="2">
        <v>40315.78</v>
      </c>
      <c r="C14" s="10">
        <f t="shared" si="0"/>
        <v>0.26049353379743617</v>
      </c>
      <c r="D14" s="10">
        <f t="shared" si="2"/>
        <v>-4.5104914868488333E-2</v>
      </c>
      <c r="E14" s="10">
        <f t="shared" si="3"/>
        <v>0.31614569220774552</v>
      </c>
      <c r="F14" s="10">
        <f t="shared" si="4"/>
        <v>0.2909988940351898</v>
      </c>
      <c r="G14" s="4">
        <v>930</v>
      </c>
      <c r="H14" s="6">
        <v>250</v>
      </c>
      <c r="I14" s="10">
        <v>2.5146798172555693E-2</v>
      </c>
      <c r="J14" s="10">
        <f t="shared" si="1"/>
        <v>8.8554561035993143E-2</v>
      </c>
      <c r="K14" s="10">
        <f t="shared" si="1"/>
        <v>6.2010458435877965E-3</v>
      </c>
      <c r="L14" s="5">
        <f t="shared" si="5"/>
        <v>-4.6643785110911259E-2</v>
      </c>
      <c r="M14" s="5">
        <f t="shared" si="6"/>
        <v>1.5388702424229267E-3</v>
      </c>
    </row>
    <row r="15" spans="1:14" ht="16" thickBot="1" x14ac:dyDescent="0.4">
      <c r="A15" s="1">
        <v>11467</v>
      </c>
      <c r="B15" s="2">
        <v>49194.29</v>
      </c>
      <c r="C15" s="10">
        <f t="shared" si="0"/>
        <v>0.23309615811103279</v>
      </c>
      <c r="D15" s="10">
        <f t="shared" si="2"/>
        <v>-2.739737568640338E-2</v>
      </c>
      <c r="E15" s="10">
        <f t="shared" si="3"/>
        <v>0.2202241901310108</v>
      </c>
      <c r="F15" s="10">
        <f t="shared" si="4"/>
        <v>-2.0299802946536716E-2</v>
      </c>
      <c r="G15" s="7">
        <v>1050</v>
      </c>
      <c r="H15" s="6">
        <v>-520</v>
      </c>
      <c r="I15" s="10">
        <v>0.24052399307754752</v>
      </c>
      <c r="J15" s="10">
        <f t="shared" si="1"/>
        <v>9.156710560739513E-2</v>
      </c>
      <c r="K15" s="10">
        <f t="shared" si="1"/>
        <v>-1.0570332451184883E-2</v>
      </c>
      <c r="L15" s="5">
        <f t="shared" si="5"/>
        <v>-3.803605462477478E-2</v>
      </c>
      <c r="M15" s="5">
        <f t="shared" si="6"/>
        <v>1.06386789383714E-2</v>
      </c>
    </row>
    <row r="16" spans="1:14" ht="16" thickBot="1" x14ac:dyDescent="0.4">
      <c r="A16" s="1">
        <v>12999</v>
      </c>
      <c r="B16" s="2">
        <v>63515.78</v>
      </c>
      <c r="C16" s="10">
        <f t="shared" si="0"/>
        <v>0.20465780314750129</v>
      </c>
      <c r="D16" s="10">
        <f t="shared" si="2"/>
        <v>-2.8438354963531504E-2</v>
      </c>
      <c r="E16" s="10">
        <f t="shared" si="3"/>
        <v>0.29112098172369189</v>
      </c>
      <c r="F16" s="10">
        <f t="shared" si="4"/>
        <v>0.197117970279718</v>
      </c>
      <c r="G16" s="7">
        <v>1190</v>
      </c>
      <c r="H16" s="6">
        <v>100</v>
      </c>
      <c r="I16" s="10">
        <v>9.4003011443973897E-2</v>
      </c>
      <c r="J16" s="10">
        <f t="shared" si="1"/>
        <v>9.1545503500269257E-2</v>
      </c>
      <c r="K16" s="10">
        <f t="shared" si="1"/>
        <v>1.5744119020501678E-3</v>
      </c>
      <c r="L16" s="5">
        <f t="shared" si="5"/>
        <v>-3.4456508426535699E-2</v>
      </c>
      <c r="M16" s="5">
        <f t="shared" si="6"/>
        <v>6.0181534630041958E-3</v>
      </c>
    </row>
    <row r="17" spans="1:13" ht="16" thickBot="1" x14ac:dyDescent="0.4">
      <c r="A17" s="1">
        <v>14889</v>
      </c>
      <c r="B17" s="2">
        <v>71885.61</v>
      </c>
      <c r="C17" s="10">
        <f t="shared" si="0"/>
        <v>0.20712072972601889</v>
      </c>
      <c r="D17" s="10">
        <f t="shared" si="2"/>
        <v>2.4629265785175991E-3</v>
      </c>
      <c r="E17" s="10">
        <f t="shared" si="3"/>
        <v>0.13177559970136557</v>
      </c>
      <c r="F17" s="10">
        <f t="shared" si="4"/>
        <v>5.8903069021173385E-2</v>
      </c>
      <c r="G17" s="7">
        <v>1330</v>
      </c>
      <c r="H17" s="6">
        <v>420</v>
      </c>
      <c r="I17" s="10">
        <v>7.2872530680192185E-2</v>
      </c>
      <c r="J17" s="10">
        <f t="shared" si="1"/>
        <v>8.9327691584391161E-2</v>
      </c>
      <c r="K17" s="10">
        <f t="shared" si="1"/>
        <v>5.8426157891683745E-3</v>
      </c>
      <c r="L17" s="5">
        <f t="shared" si="5"/>
        <v>-1.8331952335460498E-3</v>
      </c>
      <c r="M17" s="5">
        <f t="shared" si="6"/>
        <v>4.2961218120636489E-3</v>
      </c>
    </row>
    <row r="18" spans="1:13" ht="16" thickBot="1" x14ac:dyDescent="0.4">
      <c r="A18" s="1">
        <v>17006</v>
      </c>
      <c r="B18" s="2">
        <v>85837.36</v>
      </c>
      <c r="C18" s="10">
        <f t="shared" si="0"/>
        <v>0.19811886106469256</v>
      </c>
      <c r="D18" s="10">
        <f t="shared" si="2"/>
        <v>-9.0018686613263232E-3</v>
      </c>
      <c r="E18" s="10">
        <f t="shared" si="3"/>
        <v>0.19408265437269018</v>
      </c>
      <c r="F18" s="10">
        <f t="shared" si="4"/>
        <v>0.14882188842750677</v>
      </c>
      <c r="G18" s="7">
        <v>1610</v>
      </c>
      <c r="H18" s="6">
        <v>750</v>
      </c>
      <c r="I18" s="10">
        <v>4.5260765945183405E-2</v>
      </c>
      <c r="J18" s="10">
        <f t="shared" si="1"/>
        <v>9.4672468540515115E-2</v>
      </c>
      <c r="K18" s="10">
        <f t="shared" si="1"/>
        <v>8.7374541807902755E-3</v>
      </c>
      <c r="L18" s="5">
        <f t="shared" si="5"/>
        <v>-8.5058330877750051E-3</v>
      </c>
      <c r="M18" s="5">
        <f t="shared" si="6"/>
        <v>-4.9603557355131812E-4</v>
      </c>
    </row>
    <row r="19" spans="1:13" ht="16" thickBot="1" x14ac:dyDescent="0.4">
      <c r="A19" s="1">
        <v>20419</v>
      </c>
      <c r="B19" s="2">
        <v>91187.6</v>
      </c>
      <c r="C19" s="10">
        <f t="shared" si="0"/>
        <v>0.22392298952927808</v>
      </c>
      <c r="D19" s="10">
        <f t="shared" si="2"/>
        <v>2.5804128464585518E-2</v>
      </c>
      <c r="E19" s="10">
        <f t="shared" si="3"/>
        <v>6.2329969141641885E-2</v>
      </c>
      <c r="F19" s="10">
        <f t="shared" si="4"/>
        <v>2.1954657385285951E-2</v>
      </c>
      <c r="G19" s="7">
        <v>1880</v>
      </c>
      <c r="H19" s="6">
        <v>1290</v>
      </c>
      <c r="I19" s="10">
        <v>4.0375311756355933E-2</v>
      </c>
      <c r="J19" s="10">
        <f t="shared" si="1"/>
        <v>9.2071110240462314E-2</v>
      </c>
      <c r="K19" s="10">
        <f t="shared" si="1"/>
        <v>1.4146660291530866E-2</v>
      </c>
      <c r="L19" s="5">
        <f t="shared" si="5"/>
        <v>1.9693224139318725E-2</v>
      </c>
      <c r="M19" s="5">
        <f t="shared" si="6"/>
        <v>6.110904325266793E-3</v>
      </c>
    </row>
    <row r="20" spans="1:13" ht="16" thickBot="1" x14ac:dyDescent="0.4">
      <c r="A20" s="1">
        <v>25068</v>
      </c>
      <c r="B20" s="2">
        <v>105304.52</v>
      </c>
      <c r="C20" s="10">
        <f t="shared" si="0"/>
        <v>0.23805245966649863</v>
      </c>
      <c r="D20" s="10">
        <f t="shared" si="2"/>
        <v>1.4129470137220546E-2</v>
      </c>
      <c r="E20" s="10">
        <f t="shared" si="3"/>
        <v>0.15481183845171928</v>
      </c>
      <c r="F20" s="10">
        <f t="shared" si="4"/>
        <v>7.7352168463417817E-2</v>
      </c>
      <c r="G20" s="7">
        <v>2260</v>
      </c>
      <c r="H20" s="6">
        <v>3360</v>
      </c>
      <c r="I20" s="10">
        <v>7.7459669988301463E-2</v>
      </c>
      <c r="J20" s="10">
        <f t="shared" si="1"/>
        <v>9.0154779001116958E-2</v>
      </c>
      <c r="K20" s="10">
        <f t="shared" si="1"/>
        <v>3.1907462281771E-2</v>
      </c>
      <c r="L20" s="5">
        <f t="shared" si="5"/>
        <v>1.9370179960728665E-2</v>
      </c>
      <c r="M20" s="5">
        <f t="shared" si="6"/>
        <v>-5.240709823508119E-3</v>
      </c>
    </row>
    <row r="21" spans="1:13" ht="16" thickBot="1" x14ac:dyDescent="0.4">
      <c r="A21" s="1">
        <v>34190</v>
      </c>
      <c r="B21" s="2">
        <v>109861</v>
      </c>
      <c r="C21" s="10">
        <f t="shared" si="0"/>
        <v>0.31121143991043226</v>
      </c>
      <c r="D21" s="10">
        <f t="shared" si="2"/>
        <v>7.3158980243933636E-2</v>
      </c>
      <c r="E21" s="10">
        <f t="shared" si="3"/>
        <v>4.3269557660013037E-2</v>
      </c>
      <c r="F21" s="10">
        <f t="shared" si="4"/>
        <v>1.0731683859370726E-2</v>
      </c>
      <c r="G21" s="7">
        <v>2810</v>
      </c>
      <c r="H21" s="6">
        <v>3980</v>
      </c>
      <c r="I21" s="10">
        <v>3.2537873800642311E-2</v>
      </c>
      <c r="J21" s="10">
        <f t="shared" si="1"/>
        <v>8.218777420298333E-2</v>
      </c>
      <c r="K21" s="10">
        <f t="shared" si="1"/>
        <v>3.6227596690363274E-2</v>
      </c>
      <c r="L21" s="5">
        <f t="shared" si="5"/>
        <v>4.5107925945505493E-2</v>
      </c>
      <c r="M21" s="5">
        <f t="shared" si="6"/>
        <v>2.8051054298428142E-2</v>
      </c>
    </row>
    <row r="22" spans="1:13" ht="16" thickBot="1" x14ac:dyDescent="0.4">
      <c r="A22" s="1">
        <v>42781</v>
      </c>
      <c r="B22" s="2">
        <v>111139</v>
      </c>
      <c r="C22" s="10">
        <f t="shared" si="0"/>
        <v>0.38493238197212498</v>
      </c>
      <c r="D22" s="10">
        <f t="shared" si="2"/>
        <v>7.3720942061692718E-2</v>
      </c>
      <c r="E22" s="10">
        <f t="shared" si="3"/>
        <v>1.1632881550322681E-2</v>
      </c>
      <c r="F22" s="10">
        <f t="shared" si="4"/>
        <v>-5.1959286421044089E-2</v>
      </c>
      <c r="G22" s="7">
        <v>3130</v>
      </c>
      <c r="H22" s="6">
        <v>4860</v>
      </c>
      <c r="I22" s="10">
        <v>6.359216797136677E-2</v>
      </c>
      <c r="J22" s="10">
        <f t="shared" si="1"/>
        <v>7.3163320165494025E-2</v>
      </c>
      <c r="K22" s="10">
        <f t="shared" si="1"/>
        <v>4.3729024014972244E-2</v>
      </c>
      <c r="L22" s="5">
        <f t="shared" si="5"/>
        <v>6.2657804157430858E-2</v>
      </c>
      <c r="M22" s="5">
        <f t="shared" si="6"/>
        <v>1.1063137904261861E-2</v>
      </c>
    </row>
    <row r="23" spans="1:13" ht="16" thickBot="1" x14ac:dyDescent="0.4">
      <c r="A23" s="1">
        <v>47919</v>
      </c>
      <c r="B23" s="2">
        <v>123573</v>
      </c>
      <c r="C23" s="10">
        <f t="shared" si="0"/>
        <v>0.38777888373673863</v>
      </c>
      <c r="D23" s="10">
        <f t="shared" si="2"/>
        <v>2.8465017646136515E-3</v>
      </c>
      <c r="E23" s="10">
        <f t="shared" si="3"/>
        <v>0.11187791864242075</v>
      </c>
      <c r="F23" s="10">
        <f t="shared" si="4"/>
        <v>8.6210119966421805E-2</v>
      </c>
      <c r="G23" s="7">
        <v>4210</v>
      </c>
      <c r="H23" s="6">
        <v>2300</v>
      </c>
      <c r="I23" s="10">
        <v>2.5667798675998943E-2</v>
      </c>
      <c r="J23" s="10">
        <f t="shared" si="1"/>
        <v>8.7856591331204742E-2</v>
      </c>
      <c r="K23" s="10">
        <f t="shared" si="1"/>
        <v>1.8612480072507747E-2</v>
      </c>
      <c r="L23" s="5">
        <f t="shared" si="5"/>
        <v>1.029629123108501E-2</v>
      </c>
      <c r="M23" s="5">
        <f t="shared" si="6"/>
        <v>-7.4497894664713581E-3</v>
      </c>
    </row>
    <row r="24" spans="1:13" ht="16" thickBot="1" x14ac:dyDescent="0.4">
      <c r="A24" s="1">
        <v>55175</v>
      </c>
      <c r="B24" s="2">
        <v>141534</v>
      </c>
      <c r="C24" s="10">
        <f t="shared" si="0"/>
        <v>0.38983565786312829</v>
      </c>
      <c r="D24" s="10">
        <f t="shared" si="2"/>
        <v>2.05677412638966E-3</v>
      </c>
      <c r="E24" s="10">
        <f t="shared" si="3"/>
        <v>0.14534728460100507</v>
      </c>
      <c r="F24" s="10">
        <f t="shared" si="4"/>
        <v>8.6232963313265937E-2</v>
      </c>
      <c r="G24" s="7">
        <v>4950</v>
      </c>
      <c r="H24" s="6">
        <v>1130</v>
      </c>
      <c r="I24" s="10">
        <v>5.9114321287739142E-2</v>
      </c>
      <c r="J24" s="10">
        <f t="shared" si="1"/>
        <v>8.9714544630720441E-2</v>
      </c>
      <c r="K24" s="10">
        <f t="shared" si="1"/>
        <v>7.9839473200785677E-3</v>
      </c>
      <c r="L24" s="5">
        <f t="shared" si="5"/>
        <v>-1.0851564052708674E-2</v>
      </c>
      <c r="M24" s="5">
        <f t="shared" si="6"/>
        <v>1.2908338179098333E-2</v>
      </c>
    </row>
    <row r="25" spans="1:13" ht="16" thickBot="1" x14ac:dyDescent="0.4">
      <c r="A25" s="1">
        <v>62307</v>
      </c>
      <c r="B25" s="2">
        <v>168080</v>
      </c>
      <c r="C25" s="10">
        <f t="shared" si="0"/>
        <v>0.37069847691575442</v>
      </c>
      <c r="D25" s="10">
        <f t="shared" si="2"/>
        <v>-1.9137180947373877E-2</v>
      </c>
      <c r="E25" s="10">
        <f t="shared" si="3"/>
        <v>0.18755917306088996</v>
      </c>
      <c r="F25" s="10">
        <f t="shared" si="4"/>
        <v>0.15286452093241712</v>
      </c>
      <c r="G25" s="7">
        <v>5800</v>
      </c>
      <c r="H25" s="6">
        <v>3360</v>
      </c>
      <c r="I25" s="10">
        <v>3.4694652128472836E-2</v>
      </c>
      <c r="J25" s="10">
        <f t="shared" si="1"/>
        <v>9.3087454058131514E-2</v>
      </c>
      <c r="K25" s="10">
        <f t="shared" si="1"/>
        <v>1.9990480723465015E-2</v>
      </c>
      <c r="L25" s="5">
        <f t="shared" si="5"/>
        <v>-1.1021401094581138E-2</v>
      </c>
      <c r="M25" s="5">
        <f t="shared" si="6"/>
        <v>-8.1157798527927393E-3</v>
      </c>
    </row>
    <row r="26" spans="1:13" ht="16" thickBot="1" x14ac:dyDescent="0.4">
      <c r="A26" s="1">
        <v>71334</v>
      </c>
      <c r="B26" s="2">
        <v>203373</v>
      </c>
      <c r="C26" s="10">
        <f t="shared" si="0"/>
        <v>0.35075452493693854</v>
      </c>
      <c r="D26" s="10">
        <f t="shared" si="2"/>
        <v>-1.9943951978815877E-2</v>
      </c>
      <c r="E26" s="10">
        <f t="shared" si="3"/>
        <v>0.20997739171822941</v>
      </c>
      <c r="F26" s="10">
        <f t="shared" si="4"/>
        <v>0.10580461684911942</v>
      </c>
      <c r="G26" s="7">
        <v>6080</v>
      </c>
      <c r="H26" s="6">
        <v>2620</v>
      </c>
      <c r="I26" s="10">
        <v>0.10417277486910999</v>
      </c>
      <c r="J26" s="10">
        <f t="shared" si="1"/>
        <v>8.5232848291137461E-2</v>
      </c>
      <c r="K26" s="10">
        <f t="shared" si="1"/>
        <v>1.2882732712798651E-2</v>
      </c>
      <c r="L26" s="5">
        <f t="shared" si="5"/>
        <v>-2.5335016286880851E-2</v>
      </c>
      <c r="M26" s="5">
        <f t="shared" si="6"/>
        <v>5.3910643080649738E-3</v>
      </c>
    </row>
    <row r="27" spans="1:13" ht="16" thickBot="1" x14ac:dyDescent="0.4">
      <c r="A27" s="1">
        <v>83024</v>
      </c>
      <c r="B27" s="2">
        <v>244736</v>
      </c>
      <c r="C27" s="10">
        <f t="shared" si="0"/>
        <v>0.33923901673640167</v>
      </c>
      <c r="D27" s="10">
        <f t="shared" si="2"/>
        <v>-1.1515508200536873E-2</v>
      </c>
      <c r="E27" s="10">
        <f t="shared" si="3"/>
        <v>0.20338491343492007</v>
      </c>
      <c r="F27" s="10">
        <f t="shared" si="4"/>
        <v>0.15650242763654906</v>
      </c>
      <c r="G27" s="7">
        <v>6140</v>
      </c>
      <c r="H27" s="6">
        <v>130</v>
      </c>
      <c r="I27" s="10">
        <v>4.6882485798371017E-2</v>
      </c>
      <c r="J27" s="10">
        <f t="shared" si="1"/>
        <v>7.3954519175178257E-2</v>
      </c>
      <c r="K27" s="10">
        <f t="shared" si="1"/>
        <v>5.3118462343096232E-4</v>
      </c>
      <c r="L27" s="5">
        <f t="shared" si="5"/>
        <v>-3.7194314461805475E-2</v>
      </c>
      <c r="M27" s="5">
        <f t="shared" si="6"/>
        <v>2.5678806261268602E-2</v>
      </c>
    </row>
    <row r="28" spans="1:13" ht="16" thickBot="1" x14ac:dyDescent="0.4">
      <c r="A28" s="1">
        <v>90956</v>
      </c>
      <c r="B28" s="2">
        <v>283693</v>
      </c>
      <c r="C28" s="10">
        <f t="shared" si="0"/>
        <v>0.32061418505215145</v>
      </c>
      <c r="D28" s="10">
        <f t="shared" si="2"/>
        <v>-1.862483168425022E-2</v>
      </c>
      <c r="E28" s="10">
        <f t="shared" si="3"/>
        <v>0.1591796875</v>
      </c>
      <c r="F28" s="10">
        <f t="shared" si="4"/>
        <v>8.9740552934325493E-2</v>
      </c>
      <c r="G28" s="7">
        <v>6930</v>
      </c>
      <c r="H28" s="6">
        <v>-1280</v>
      </c>
      <c r="I28" s="10">
        <v>6.9439134565674507E-2</v>
      </c>
      <c r="J28" s="10">
        <f t="shared" si="1"/>
        <v>7.6190685606227188E-2</v>
      </c>
      <c r="K28" s="10">
        <f t="shared" si="1"/>
        <v>-4.5119195750335751E-3</v>
      </c>
      <c r="L28" s="5">
        <f t="shared" si="5"/>
        <v>-2.8799014756192762E-2</v>
      </c>
      <c r="M28" s="5">
        <f t="shared" si="6"/>
        <v>1.0174183071942542E-2</v>
      </c>
    </row>
    <row r="29" spans="1:13" ht="16" thickBot="1" x14ac:dyDescent="0.4">
      <c r="A29" s="1">
        <v>100328</v>
      </c>
      <c r="B29" s="2">
        <v>329285</v>
      </c>
      <c r="C29" s="10">
        <f t="shared" si="0"/>
        <v>0.30468439194011265</v>
      </c>
      <c r="D29" s="10">
        <f t="shared" si="2"/>
        <v>-1.5929793112038793E-2</v>
      </c>
      <c r="E29" s="10">
        <f t="shared" si="3"/>
        <v>0.16070893536322714</v>
      </c>
      <c r="F29" s="10">
        <f t="shared" si="4"/>
        <v>0.11505037852167369</v>
      </c>
      <c r="G29" s="7">
        <v>7480</v>
      </c>
      <c r="H29" s="6">
        <v>-2710</v>
      </c>
      <c r="I29" s="10">
        <v>4.5658556841553462E-2</v>
      </c>
      <c r="J29" s="10">
        <f t="shared" si="1"/>
        <v>7.4555458097440394E-2</v>
      </c>
      <c r="K29" s="10">
        <f t="shared" si="1"/>
        <v>-8.2299527764702306E-3</v>
      </c>
      <c r="L29" s="5">
        <f t="shared" si="5"/>
        <v>-3.2027501034626232E-2</v>
      </c>
      <c r="M29" s="5">
        <f t="shared" si="6"/>
        <v>1.609770792258744E-2</v>
      </c>
    </row>
    <row r="30" spans="1:13" ht="16" thickBot="1" x14ac:dyDescent="0.4">
      <c r="A30" s="1">
        <v>109862</v>
      </c>
      <c r="B30" s="2">
        <v>367912</v>
      </c>
      <c r="C30" s="10">
        <f t="shared" si="0"/>
        <v>0.29860945008589013</v>
      </c>
      <c r="D30" s="10">
        <f t="shared" si="2"/>
        <v>-6.0749418542225264E-3</v>
      </c>
      <c r="E30" s="10">
        <f t="shared" si="3"/>
        <v>0.11730567745266259</v>
      </c>
      <c r="F30" s="10">
        <f t="shared" si="4"/>
        <v>7.0935319046242035E-2</v>
      </c>
      <c r="G30" s="7">
        <v>7880</v>
      </c>
      <c r="H30" s="6">
        <v>2550</v>
      </c>
      <c r="I30" s="10">
        <v>4.637035840642055E-2</v>
      </c>
      <c r="J30" s="10">
        <f t="shared" si="1"/>
        <v>7.1726347599716009E-2</v>
      </c>
      <c r="K30" s="10">
        <f t="shared" si="1"/>
        <v>6.9310052403835703E-3</v>
      </c>
      <c r="L30" s="5">
        <f t="shared" si="5"/>
        <v>-5.4982794947879493E-3</v>
      </c>
      <c r="M30" s="5">
        <f t="shared" si="6"/>
        <v>-5.7666235943457708E-4</v>
      </c>
    </row>
    <row r="31" spans="1:13" ht="16" thickBot="1" x14ac:dyDescent="0.4">
      <c r="A31" s="1">
        <v>123470</v>
      </c>
      <c r="B31" s="2">
        <v>431262</v>
      </c>
      <c r="C31" s="10">
        <f t="shared" si="0"/>
        <v>0.28629927978815661</v>
      </c>
      <c r="D31" s="10">
        <f t="shared" si="2"/>
        <v>-1.2310170297733514E-2</v>
      </c>
      <c r="E31" s="10">
        <f t="shared" si="3"/>
        <v>0.17218791450129378</v>
      </c>
      <c r="F31" s="10">
        <f t="shared" si="4"/>
        <v>0.11852840650214061</v>
      </c>
      <c r="G31" s="7">
        <v>8590</v>
      </c>
      <c r="H31" s="6">
        <v>6560</v>
      </c>
      <c r="I31" s="10">
        <v>5.3659507999153165E-2</v>
      </c>
      <c r="J31" s="10">
        <f t="shared" si="1"/>
        <v>6.9571555843524743E-2</v>
      </c>
      <c r="K31" s="10">
        <f t="shared" si="1"/>
        <v>1.5211170935533388E-2</v>
      </c>
      <c r="L31" s="5">
        <f t="shared" si="5"/>
        <v>-1.0929871852516157E-2</v>
      </c>
      <c r="M31" s="5">
        <f t="shared" si="6"/>
        <v>-1.3802984452173563E-3</v>
      </c>
    </row>
    <row r="32" spans="1:13" ht="16" thickBot="1" x14ac:dyDescent="0.4">
      <c r="A32" s="1">
        <v>143020</v>
      </c>
      <c r="B32" s="2">
        <v>521518.88</v>
      </c>
      <c r="C32" s="10">
        <f t="shared" si="0"/>
        <v>0.27423743508576331</v>
      </c>
      <c r="D32" s="10">
        <f t="shared" si="2"/>
        <v>-1.2061844702393298E-2</v>
      </c>
      <c r="E32" s="10">
        <f t="shared" si="3"/>
        <v>0.20928549234572025</v>
      </c>
      <c r="F32" s="10">
        <f t="shared" si="4"/>
        <v>0.11005940090548558</v>
      </c>
      <c r="G32" s="7">
        <v>9630</v>
      </c>
      <c r="H32" s="6">
        <v>5450</v>
      </c>
      <c r="I32" s="10">
        <v>9.9226091440234671E-2</v>
      </c>
      <c r="J32" s="10">
        <f t="shared" si="1"/>
        <v>6.7333240106278835E-2</v>
      </c>
      <c r="K32" s="10">
        <f t="shared" si="1"/>
        <v>1.0450244869370788E-2</v>
      </c>
      <c r="L32" s="5">
        <f t="shared" si="5"/>
        <v>-2.3157061128839342E-2</v>
      </c>
      <c r="M32" s="5">
        <f t="shared" si="6"/>
        <v>1.1095216426446043E-2</v>
      </c>
    </row>
    <row r="33" spans="1:13" ht="16" thickBot="1" x14ac:dyDescent="0.4">
      <c r="A33" s="1">
        <v>151310</v>
      </c>
      <c r="B33" s="2">
        <v>615606.06999999995</v>
      </c>
      <c r="C33" s="10">
        <f t="shared" si="0"/>
        <v>0.24579029898129498</v>
      </c>
      <c r="D33" s="10">
        <f t="shared" si="2"/>
        <v>-2.8447136104468335E-2</v>
      </c>
      <c r="E33" s="10">
        <f t="shared" si="3"/>
        <v>0.18040994028825943</v>
      </c>
      <c r="F33" s="10">
        <f t="shared" si="4"/>
        <v>7.3829465962957988E-2</v>
      </c>
      <c r="G33" s="7">
        <v>10930</v>
      </c>
      <c r="H33" s="6">
        <v>90</v>
      </c>
      <c r="I33" s="10">
        <v>0.10658047432530145</v>
      </c>
      <c r="J33" s="10">
        <f t="shared" si="1"/>
        <v>7.2235807283061268E-2</v>
      </c>
      <c r="K33" s="10">
        <f t="shared" si="1"/>
        <v>1.4619738885940486E-4</v>
      </c>
      <c r="L33" s="5">
        <f t="shared" si="5"/>
        <v>-2.4985238534771831E-2</v>
      </c>
      <c r="M33" s="5">
        <f t="shared" si="6"/>
        <v>-3.4618975696965038E-3</v>
      </c>
    </row>
    <row r="34" spans="1:13" ht="16" thickBot="1" x14ac:dyDescent="0.4">
      <c r="A34" s="1">
        <v>169320</v>
      </c>
      <c r="B34" s="2">
        <v>724495.35999999999</v>
      </c>
      <c r="C34" s="10">
        <f t="shared" si="0"/>
        <v>0.23370750090104098</v>
      </c>
      <c r="D34" s="10">
        <f t="shared" si="2"/>
        <v>-1.2082798080254004E-2</v>
      </c>
      <c r="E34" s="10">
        <f t="shared" si="3"/>
        <v>0.17688144303060568</v>
      </c>
      <c r="F34" s="10">
        <f t="shared" si="4"/>
        <v>0.11558335890638047</v>
      </c>
      <c r="G34" s="7">
        <v>12160</v>
      </c>
      <c r="H34" s="6">
        <v>4330</v>
      </c>
      <c r="I34" s="10">
        <v>6.1298084124225216E-2</v>
      </c>
      <c r="J34" s="10">
        <f t="shared" si="1"/>
        <v>7.181667847862036E-2</v>
      </c>
      <c r="K34" s="10">
        <f t="shared" si="1"/>
        <v>5.9765738182229354E-3</v>
      </c>
      <c r="L34" s="5">
        <f t="shared" si="5"/>
        <v>-1.5966078132454705E-2</v>
      </c>
      <c r="M34" s="5">
        <f t="shared" si="6"/>
        <v>3.8832800522007015E-3</v>
      </c>
    </row>
    <row r="35" spans="1:13" ht="16" thickBot="1" x14ac:dyDescent="0.4">
      <c r="A35" s="1">
        <v>188520</v>
      </c>
      <c r="B35" s="2">
        <v>807623.19</v>
      </c>
      <c r="C35" s="10">
        <f t="shared" si="0"/>
        <v>0.23342568952236253</v>
      </c>
      <c r="D35" s="10">
        <f t="shared" si="2"/>
        <v>-2.8181137867844264E-4</v>
      </c>
      <c r="E35" s="10">
        <f t="shared" si="3"/>
        <v>0.11473894049507778</v>
      </c>
      <c r="F35" s="10">
        <f t="shared" si="4"/>
        <v>7.8386648262181086E-2</v>
      </c>
      <c r="G35" s="7">
        <v>13330</v>
      </c>
      <c r="H35" s="6">
        <v>5090.6899999999996</v>
      </c>
      <c r="I35" s="10">
        <v>3.6352292232896703E-2</v>
      </c>
      <c r="J35" s="10">
        <f t="shared" si="1"/>
        <v>7.0708678124336941E-2</v>
      </c>
      <c r="K35" s="10">
        <f t="shared" si="1"/>
        <v>6.3032984478813689E-3</v>
      </c>
      <c r="L35" s="5">
        <f t="shared" si="5"/>
        <v>-2.9277440938933917E-3</v>
      </c>
      <c r="M35" s="5">
        <f t="shared" si="6"/>
        <v>2.645932715214949E-3</v>
      </c>
    </row>
    <row r="36" spans="1:13" ht="16" thickBot="1" x14ac:dyDescent="0.4">
      <c r="A36" s="1">
        <v>202510</v>
      </c>
      <c r="B36" s="2">
        <v>921773.15</v>
      </c>
      <c r="C36" s="10">
        <f t="shared" si="0"/>
        <v>0.21969613673385907</v>
      </c>
      <c r="D36" s="10">
        <f t="shared" si="2"/>
        <v>-1.3729552788503463E-2</v>
      </c>
      <c r="E36" s="10">
        <f t="shared" si="3"/>
        <v>0.14134061702710651</v>
      </c>
      <c r="F36" s="10">
        <f t="shared" si="4"/>
        <v>0.10850914328183006</v>
      </c>
      <c r="G36" s="7">
        <v>14946</v>
      </c>
      <c r="H36" s="6">
        <v>3373.69</v>
      </c>
      <c r="I36" s="10">
        <v>3.2831473745276452E-2</v>
      </c>
      <c r="J36" s="10">
        <f t="shared" si="1"/>
        <v>7.3803762777146814E-2</v>
      </c>
      <c r="K36" s="10">
        <f t="shared" si="1"/>
        <v>3.6600002939985829E-3</v>
      </c>
      <c r="L36" s="5">
        <f t="shared" si="5"/>
        <v>-1.0152560598236564E-2</v>
      </c>
      <c r="M36" s="5">
        <f t="shared" si="6"/>
        <v>-3.5769921902668988E-3</v>
      </c>
    </row>
    <row r="37" spans="1:13" ht="16" thickBot="1" x14ac:dyDescent="0.4">
      <c r="A37" s="1">
        <v>231510</v>
      </c>
      <c r="B37" s="2">
        <v>1029009.74</v>
      </c>
      <c r="C37" s="10">
        <f t="shared" si="0"/>
        <v>0.22498329316105406</v>
      </c>
      <c r="D37" s="10">
        <f t="shared" si="2"/>
        <v>5.2871564271949889E-3</v>
      </c>
      <c r="E37" s="10">
        <f t="shared" si="3"/>
        <v>0.11633728971168228</v>
      </c>
      <c r="F37" s="10">
        <f t="shared" si="4"/>
        <v>0.1036351849719427</v>
      </c>
      <c r="G37" s="7">
        <v>16382</v>
      </c>
      <c r="H37" s="6">
        <v>6720</v>
      </c>
      <c r="I37" s="10">
        <v>1.2702104739739577E-2</v>
      </c>
      <c r="J37" s="10">
        <f t="shared" si="1"/>
        <v>7.0761522180467371E-2</v>
      </c>
      <c r="K37" s="10">
        <f t="shared" si="1"/>
        <v>6.5305504299696913E-3</v>
      </c>
      <c r="L37" s="5">
        <f t="shared" si="5"/>
        <v>-2.4387997364790047E-3</v>
      </c>
      <c r="M37" s="5">
        <f t="shared" si="6"/>
        <v>7.7259561636739936E-3</v>
      </c>
    </row>
    <row r="38" spans="1:13" ht="16" thickBot="1" x14ac:dyDescent="0.4">
      <c r="A38" s="1">
        <v>243360</v>
      </c>
      <c r="B38" s="2">
        <v>1162286.54</v>
      </c>
      <c r="C38" s="10">
        <f t="shared" si="0"/>
        <v>0.20938038222485136</v>
      </c>
      <c r="D38" s="10">
        <f t="shared" si="2"/>
        <v>-1.5602910936202696E-2</v>
      </c>
      <c r="E38" s="10">
        <f t="shared" si="3"/>
        <v>0.12951947374181322</v>
      </c>
      <c r="F38" s="10">
        <f t="shared" si="4"/>
        <v>0.10324814671876642</v>
      </c>
      <c r="G38" s="8">
        <v>17800</v>
      </c>
      <c r="H38" s="6">
        <v>-1320</v>
      </c>
      <c r="I38" s="10">
        <v>2.6271327023046794E-2</v>
      </c>
      <c r="J38" s="10">
        <f t="shared" si="1"/>
        <v>7.3142669296515445E-2</v>
      </c>
      <c r="K38" s="10">
        <f t="shared" si="1"/>
        <v>-1.1356924085174384E-3</v>
      </c>
      <c r="L38" s="5">
        <f t="shared" si="5"/>
        <v>-1.2365104044937909E-2</v>
      </c>
      <c r="M38" s="5">
        <f t="shared" si="6"/>
        <v>-3.237806891264787E-3</v>
      </c>
    </row>
    <row r="39" spans="1:13" ht="16" thickBot="1" x14ac:dyDescent="0.4">
      <c r="A39" s="1">
        <v>262540</v>
      </c>
      <c r="B39" s="2">
        <f>A39/0.204</f>
        <v>1286960.7843137255</v>
      </c>
      <c r="C39" s="10">
        <f t="shared" si="0"/>
        <v>0.20399999999999999</v>
      </c>
      <c r="D39" s="10">
        <f t="shared" si="2"/>
        <v>-5.3803822248513766E-3</v>
      </c>
      <c r="E39" s="10">
        <f t="shared" si="3"/>
        <v>0.10726635818541398</v>
      </c>
      <c r="F39" s="11"/>
      <c r="G39" s="9">
        <v>18954</v>
      </c>
      <c r="H39" s="9">
        <f>21366-G39</f>
        <v>2412</v>
      </c>
      <c r="I39" s="11"/>
      <c r="J39" s="10">
        <f t="shared" si="1"/>
        <v>7.2194713186562051E-2</v>
      </c>
      <c r="K39" s="10">
        <f t="shared" si="1"/>
        <v>1.8741829816408928E-3</v>
      </c>
      <c r="L39" s="5">
        <f t="shared" si="5"/>
        <v>1.6990339623256773E-2</v>
      </c>
      <c r="M39" s="5">
        <f t="shared" si="6"/>
        <v>-2.2370721848108149E-2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2020-07-29T05:23:43Z</dcterms:created>
  <dcterms:modified xsi:type="dcterms:W3CDTF">2020-07-29T16:13:32Z</dcterms:modified>
</cp:coreProperties>
</file>