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jaguar" sheetId="3" r:id="rId2"/>
    <sheet name="original" sheetId="4" r:id="rId3"/>
    <sheet name="sorted" sheetId="5" r:id="rId4"/>
    <sheet name="posting" sheetId="6" r:id="rId5"/>
    <sheet name="Sheet2" sheetId="7" r:id="rId6"/>
    <sheet name="Sheet3" sheetId="8" r:id="rId7"/>
  </sheets>
  <calcPr calcId="152511"/>
</workbook>
</file>

<file path=xl/calcChain.xml><?xml version="1.0" encoding="utf-8"?>
<calcChain xmlns="http://schemas.openxmlformats.org/spreadsheetml/2006/main">
  <c r="G9" i="8" l="1"/>
  <c r="G8" i="8"/>
  <c r="G7" i="8"/>
  <c r="G6" i="8"/>
  <c r="G5" i="8"/>
  <c r="G4" i="8"/>
  <c r="G5" i="7"/>
  <c r="G6" i="7"/>
  <c r="G7" i="7"/>
  <c r="G8" i="7"/>
  <c r="G9" i="7"/>
  <c r="G4" i="7"/>
  <c r="H9" i="7"/>
  <c r="H8" i="7"/>
  <c r="H7" i="7"/>
  <c r="H6" i="7"/>
  <c r="H5" i="7"/>
  <c r="H4" i="7"/>
  <c r="K25" i="3" l="1"/>
  <c r="K24" i="3"/>
  <c r="K23" i="3"/>
  <c r="K22" i="3"/>
  <c r="K21" i="3"/>
  <c r="K20" i="3"/>
  <c r="K19" i="3"/>
  <c r="K18" i="3"/>
  <c r="K17" i="3"/>
  <c r="K16" i="3"/>
  <c r="H25" i="3"/>
  <c r="H24" i="3"/>
  <c r="H23" i="3"/>
  <c r="H22" i="3"/>
  <c r="H21" i="3"/>
  <c r="H20" i="3"/>
  <c r="H19" i="3"/>
  <c r="H18" i="3"/>
  <c r="H17" i="3"/>
  <c r="H16" i="3"/>
  <c r="J17" i="3"/>
  <c r="J18" i="3"/>
  <c r="J19" i="3"/>
  <c r="J20" i="3"/>
  <c r="L20" i="3" s="1"/>
  <c r="J21" i="3"/>
  <c r="L21" i="3" s="1"/>
  <c r="J22" i="3"/>
  <c r="J23" i="3"/>
  <c r="J24" i="3"/>
  <c r="J25" i="3"/>
  <c r="J16" i="3"/>
  <c r="G17" i="3"/>
  <c r="G18" i="3"/>
  <c r="G19" i="3"/>
  <c r="I19" i="3" s="1"/>
  <c r="G20" i="3"/>
  <c r="G21" i="3"/>
  <c r="I21" i="3" s="1"/>
  <c r="G22" i="3"/>
  <c r="G23" i="3"/>
  <c r="I23" i="3" s="1"/>
  <c r="G24" i="3"/>
  <c r="G25" i="3"/>
  <c r="G16" i="3"/>
  <c r="I18" i="3"/>
  <c r="E25" i="3"/>
  <c r="F25" i="3" s="1"/>
  <c r="E24" i="3"/>
  <c r="E23" i="3"/>
  <c r="E22" i="3"/>
  <c r="E21" i="3"/>
  <c r="E20" i="3"/>
  <c r="E19" i="3"/>
  <c r="E18" i="3"/>
  <c r="E17" i="3"/>
  <c r="E16" i="3"/>
  <c r="D17" i="3"/>
  <c r="F17" i="3" s="1"/>
  <c r="D18" i="3"/>
  <c r="F18" i="3" s="1"/>
  <c r="D19" i="3"/>
  <c r="D20" i="3"/>
  <c r="D21" i="3"/>
  <c r="F21" i="3" s="1"/>
  <c r="D22" i="3"/>
  <c r="D23" i="3"/>
  <c r="D24" i="3"/>
  <c r="D25" i="3"/>
  <c r="D16" i="3"/>
  <c r="I17" i="3"/>
  <c r="G13" i="1"/>
  <c r="G12" i="1"/>
  <c r="G11" i="1"/>
  <c r="I11" i="1" s="1"/>
  <c r="G10" i="1"/>
  <c r="G9" i="1"/>
  <c r="I9" i="1" s="1"/>
  <c r="G8" i="1"/>
  <c r="I8" i="1" s="1"/>
  <c r="G7" i="1"/>
  <c r="G6" i="1"/>
  <c r="G5" i="1"/>
  <c r="D13" i="1"/>
  <c r="F13" i="1" s="1"/>
  <c r="D11" i="1"/>
  <c r="D10" i="1"/>
  <c r="F10" i="1" s="1"/>
  <c r="D9" i="1"/>
  <c r="D8" i="1"/>
  <c r="F8" i="1" s="1"/>
  <c r="D7" i="1"/>
  <c r="D6" i="1"/>
  <c r="D5" i="1"/>
  <c r="F5" i="1" s="1"/>
  <c r="D12" i="1"/>
  <c r="F6" i="1"/>
  <c r="F7" i="1"/>
  <c r="F9" i="1"/>
  <c r="F11" i="1"/>
  <c r="F12" i="1"/>
  <c r="I4" i="1"/>
  <c r="I5" i="1"/>
  <c r="I6" i="1"/>
  <c r="I7" i="1"/>
  <c r="I10" i="1"/>
  <c r="I12" i="1"/>
  <c r="I13" i="1"/>
  <c r="I25" i="3" l="1"/>
  <c r="I24" i="3"/>
  <c r="I22" i="3"/>
  <c r="L23" i="3"/>
  <c r="L22" i="3"/>
  <c r="F22" i="3"/>
  <c r="L24" i="3"/>
  <c r="I20" i="3"/>
  <c r="L25" i="3"/>
  <c r="F19" i="3"/>
  <c r="F23" i="3"/>
  <c r="F24" i="3"/>
  <c r="F20" i="3"/>
</calcChain>
</file>

<file path=xl/sharedStrings.xml><?xml version="1.0" encoding="utf-8"?>
<sst xmlns="http://schemas.openxmlformats.org/spreadsheetml/2006/main" count="302" uniqueCount="76">
  <si>
    <t>S1</t>
  </si>
  <si>
    <t>Precision(S1)</t>
  </si>
  <si>
    <t>Recall(S1)</t>
  </si>
  <si>
    <t>F Measure(S1)</t>
  </si>
  <si>
    <t>Precision(S2)</t>
  </si>
  <si>
    <t>Recall(S2)</t>
  </si>
  <si>
    <t>F Measure(S2)</t>
  </si>
  <si>
    <t>relevant items</t>
  </si>
  <si>
    <t>f=2PR/(P+R)</t>
  </si>
  <si>
    <t>S2</t>
  </si>
  <si>
    <t>Google</t>
  </si>
  <si>
    <t>Yahoo</t>
  </si>
  <si>
    <t>Bing</t>
  </si>
  <si>
    <t>1-Car;2-Animal;0-not relevant</t>
  </si>
  <si>
    <t>TP(Car)</t>
  </si>
  <si>
    <t>TP(Animal)</t>
  </si>
  <si>
    <t>Precision</t>
  </si>
  <si>
    <t>Recall</t>
  </si>
  <si>
    <t>F</t>
  </si>
  <si>
    <t xml:space="preserve">F </t>
  </si>
  <si>
    <t>glimps</t>
  </si>
  <si>
    <t>index</t>
  </si>
  <si>
    <t>queri</t>
  </si>
  <si>
    <t>system</t>
  </si>
  <si>
    <t>allow</t>
  </si>
  <si>
    <t>search</t>
  </si>
  <si>
    <t>file</t>
  </si>
  <si>
    <t>document</t>
  </si>
  <si>
    <t>collect</t>
  </si>
  <si>
    <t>quickli</t>
  </si>
  <si>
    <t>default</t>
  </si>
  <si>
    <t>engin</t>
  </si>
  <si>
    <t>larger</t>
  </si>
  <si>
    <t>inform</t>
  </si>
  <si>
    <t>retriev</t>
  </si>
  <si>
    <t>us</t>
  </si>
  <si>
    <t>part</t>
  </si>
  <si>
    <t>web</t>
  </si>
  <si>
    <t>base</t>
  </si>
  <si>
    <t>Term</t>
  </si>
  <si>
    <t>DocId</t>
  </si>
  <si>
    <t>main</t>
  </si>
  <si>
    <t>process</t>
  </si>
  <si>
    <t>evalu</t>
  </si>
  <si>
    <t>relev</t>
  </si>
  <si>
    <t>feedback</t>
  </si>
  <si>
    <t>effici</t>
  </si>
  <si>
    <t>updat</t>
  </si>
  <si>
    <t>critic</t>
  </si>
  <si>
    <t>larg</t>
  </si>
  <si>
    <t>scale</t>
  </si>
  <si>
    <t>cluster</t>
  </si>
  <si>
    <t>creat</t>
  </si>
  <si>
    <t>short</t>
  </si>
  <si>
    <t>snippet</t>
  </si>
  <si>
    <t>good</t>
  </si>
  <si>
    <t>full</t>
  </si>
  <si>
    <t>text</t>
  </si>
  <si>
    <t>doc. Freq.</t>
  </si>
  <si>
    <t>Postings Lists</t>
  </si>
  <si>
    <t>x</t>
  </si>
  <si>
    <t>y</t>
  </si>
  <si>
    <t>f(x)</t>
  </si>
  <si>
    <t>f(y)</t>
  </si>
  <si>
    <t>f(x, y)</t>
  </si>
  <si>
    <t>I(x, y)</t>
  </si>
  <si>
    <t>color</t>
  </si>
  <si>
    <t>blue</t>
  </si>
  <si>
    <t>green</t>
  </si>
  <si>
    <t>united</t>
  </si>
  <si>
    <t>states</t>
  </si>
  <si>
    <t>airline</t>
  </si>
  <si>
    <t>N*f(x, y)/(f(x)*f(y))</t>
  </si>
  <si>
    <t>Doc #1</t>
  </si>
  <si>
    <t>Doc #2</t>
  </si>
  <si>
    <t>Doc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</si>
</sst>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Sheet1!$D$4:$D$13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0.55555555555555558</c:v>
                </c:pt>
                <c:pt idx="9">
                  <c:v>0.5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Sheet1!$G$4:$G$13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0.66666666666666663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0.66666666666666663</c:v>
                </c:pt>
                <c:pt idx="9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641536"/>
        <c:axId val="148642096"/>
      </c:lineChart>
      <c:catAx>
        <c:axId val="1486415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42096"/>
        <c:crosses val="autoZero"/>
        <c:auto val="1"/>
        <c:lblAlgn val="ctr"/>
        <c:lblOffset val="100"/>
        <c:noMultiLvlLbl val="0"/>
      </c:catAx>
      <c:valAx>
        <c:axId val="1486420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4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Sheet1!$E$4:$E$13</c:f>
              <c:numCache>
                <c:formatCode>General</c:formatCode>
                <c:ptCount val="1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  <c:pt idx="9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Sheet1!$H$4:$H$13</c:f>
              <c:numCache>
                <c:formatCode>General</c:formatCode>
                <c:ptCount val="10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0.16</c:v>
                </c:pt>
                <c:pt idx="4">
                  <c:v>0.16</c:v>
                </c:pt>
                <c:pt idx="5">
                  <c:v>0.16</c:v>
                </c:pt>
                <c:pt idx="6">
                  <c:v>0.2</c:v>
                </c:pt>
                <c:pt idx="7">
                  <c:v>0.24</c:v>
                </c:pt>
                <c:pt idx="8">
                  <c:v>0.24</c:v>
                </c:pt>
                <c:pt idx="9">
                  <c:v>0.28000000000000003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24448"/>
        <c:axId val="198025008"/>
      </c:lineChart>
      <c:catAx>
        <c:axId val="198024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5008"/>
        <c:crosses val="autoZero"/>
        <c:auto val="1"/>
        <c:lblAlgn val="ctr"/>
        <c:lblOffset val="100"/>
        <c:noMultiLvlLbl val="0"/>
      </c:catAx>
      <c:valAx>
        <c:axId val="19802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</a:t>
            </a:r>
            <a:r>
              <a:rPr lang="en-US" baseline="0"/>
              <a:t> Measure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Sheet1!$F$4:$F$13</c:f>
              <c:numCache>
                <c:formatCode>General</c:formatCode>
                <c:ptCount val="10"/>
                <c:pt idx="0">
                  <c:v>0</c:v>
                </c:pt>
                <c:pt idx="1">
                  <c:v>7.407407407407407E-2</c:v>
                </c:pt>
                <c:pt idx="2">
                  <c:v>0.14285714285714285</c:v>
                </c:pt>
                <c:pt idx="3">
                  <c:v>0.20689655172413793</c:v>
                </c:pt>
                <c:pt idx="4">
                  <c:v>0.19999999999999998</c:v>
                </c:pt>
                <c:pt idx="5">
                  <c:v>0.19354838709677419</c:v>
                </c:pt>
                <c:pt idx="6">
                  <c:v>0.1875</c:v>
                </c:pt>
                <c:pt idx="7">
                  <c:v>0.24242424242424243</c:v>
                </c:pt>
                <c:pt idx="8">
                  <c:v>0.29411764705882354</c:v>
                </c:pt>
                <c:pt idx="9">
                  <c:v>0.28571428571428575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Sheet1!$I$4:$I$13</c:f>
              <c:numCache>
                <c:formatCode>General</c:formatCode>
                <c:ptCount val="10"/>
                <c:pt idx="0">
                  <c:v>7.6923076923076927E-2</c:v>
                </c:pt>
                <c:pt idx="1">
                  <c:v>0.14814814814814814</c:v>
                </c:pt>
                <c:pt idx="2">
                  <c:v>0.21428571428571425</c:v>
                </c:pt>
                <c:pt idx="3">
                  <c:v>0.27586206896551729</c:v>
                </c:pt>
                <c:pt idx="4">
                  <c:v>0.26666666666666666</c:v>
                </c:pt>
                <c:pt idx="5">
                  <c:v>0.25806451612903225</c:v>
                </c:pt>
                <c:pt idx="6">
                  <c:v>0.3125</c:v>
                </c:pt>
                <c:pt idx="7">
                  <c:v>0.36363636363636365</c:v>
                </c:pt>
                <c:pt idx="8">
                  <c:v>0.3529411764705882</c:v>
                </c:pt>
                <c:pt idx="9">
                  <c:v>0.4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601728"/>
        <c:axId val="197602288"/>
      </c:lineChart>
      <c:catAx>
        <c:axId val="19760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02288"/>
        <c:crosses val="autoZero"/>
        <c:auto val="1"/>
        <c:lblAlgn val="ctr"/>
        <c:lblOffset val="100"/>
        <c:noMultiLvlLbl val="0"/>
      </c:catAx>
      <c:valAx>
        <c:axId val="19760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0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jaguar!$B$15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jaguar!$D$16:$D$25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0.44444444444444442</c:v>
                </c:pt>
                <c:pt idx="9">
                  <c:v>0.4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jaguar!$B$16</c:f>
              <c:strCache>
                <c:ptCount val="1"/>
                <c:pt idx="0">
                  <c:v>Yahoo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jaguar!$G$16:$G$25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0.33333333333333331</c:v>
                </c:pt>
                <c:pt idx="9">
                  <c:v>0.4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jaguar!$B$17</c:f>
              <c:strCache>
                <c:ptCount val="1"/>
                <c:pt idx="0">
                  <c:v>Bing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jaguar!$J$16:$J$25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0.33333333333333331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0.22222222222222221</c:v>
                </c:pt>
                <c:pt idx="9">
                  <c:v>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605648"/>
        <c:axId val="197606208"/>
      </c:lineChart>
      <c:catAx>
        <c:axId val="1976056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06208"/>
        <c:crosses val="autoZero"/>
        <c:auto val="1"/>
        <c:lblAlgn val="ctr"/>
        <c:lblOffset val="100"/>
        <c:noMultiLvlLbl val="0"/>
      </c:catAx>
      <c:valAx>
        <c:axId val="1976062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0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</a:t>
            </a:r>
            <a:r>
              <a:rPr lang="en-US" baseline="0"/>
              <a:t> Measure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jaguar!$B$15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jaguar!$F$16:$F$25</c:f>
              <c:numCache>
                <c:formatCode>General</c:formatCode>
                <c:ptCount val="10"/>
                <c:pt idx="0">
                  <c:v>0</c:v>
                </c:pt>
                <c:pt idx="1">
                  <c:v>0.16666666666666669</c:v>
                </c:pt>
                <c:pt idx="2">
                  <c:v>0.30769230769230765</c:v>
                </c:pt>
                <c:pt idx="3">
                  <c:v>0.28571428571428575</c:v>
                </c:pt>
                <c:pt idx="4">
                  <c:v>0.4</c:v>
                </c:pt>
                <c:pt idx="5">
                  <c:v>0.37499999999999994</c:v>
                </c:pt>
                <c:pt idx="6">
                  <c:v>0.3529411764705882</c:v>
                </c:pt>
                <c:pt idx="7">
                  <c:v>0.33333333333333326</c:v>
                </c:pt>
                <c:pt idx="8">
                  <c:v>0.4210526315789474</c:v>
                </c:pt>
                <c:pt idx="9">
                  <c:v>0.40000000000000008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jaguar!$B$16</c:f>
              <c:strCache>
                <c:ptCount val="1"/>
                <c:pt idx="0">
                  <c:v>Yahoo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jaguar!$I$16:$I$25</c:f>
              <c:numCache>
                <c:formatCode>General</c:formatCode>
                <c:ptCount val="10"/>
                <c:pt idx="0">
                  <c:v>0</c:v>
                </c:pt>
                <c:pt idx="1">
                  <c:v>0.16666666666666669</c:v>
                </c:pt>
                <c:pt idx="2">
                  <c:v>0.30769230769230765</c:v>
                </c:pt>
                <c:pt idx="3">
                  <c:v>0.28571428571428575</c:v>
                </c:pt>
                <c:pt idx="4">
                  <c:v>0.4</c:v>
                </c:pt>
                <c:pt idx="5">
                  <c:v>0.37499999999999994</c:v>
                </c:pt>
                <c:pt idx="6">
                  <c:v>0.3529411764705882</c:v>
                </c:pt>
                <c:pt idx="7">
                  <c:v>0.33333333333333326</c:v>
                </c:pt>
                <c:pt idx="8">
                  <c:v>0.31578947368421051</c:v>
                </c:pt>
                <c:pt idx="9">
                  <c:v>0.40000000000000008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jaguar!$B$17</c:f>
              <c:strCache>
                <c:ptCount val="1"/>
                <c:pt idx="0">
                  <c:v>Bing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jaguar!$L$16:$L$25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0.13333333333333333</c:v>
                </c:pt>
                <c:pt idx="5">
                  <c:v>0.25</c:v>
                </c:pt>
                <c:pt idx="6">
                  <c:v>0.23529411764705882</c:v>
                </c:pt>
                <c:pt idx="7">
                  <c:v>0.22222222222222224</c:v>
                </c:pt>
                <c:pt idx="8">
                  <c:v>0.2105263157894737</c:v>
                </c:pt>
                <c:pt idx="9">
                  <c:v>0.20000000000000004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44192"/>
        <c:axId val="198244752"/>
      </c:lineChart>
      <c:catAx>
        <c:axId val="198244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4752"/>
        <c:crosses val="autoZero"/>
        <c:auto val="1"/>
        <c:lblAlgn val="ctr"/>
        <c:lblOffset val="100"/>
        <c:noMultiLvlLbl val="0"/>
      </c:catAx>
      <c:valAx>
        <c:axId val="19824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176212</xdr:rowOff>
    </xdr:from>
    <xdr:to>
      <xdr:col>8</xdr:col>
      <xdr:colOff>133350</xdr:colOff>
      <xdr:row>28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29</xdr:row>
      <xdr:rowOff>0</xdr:rowOff>
    </xdr:from>
    <xdr:to>
      <xdr:col>8</xdr:col>
      <xdr:colOff>133350</xdr:colOff>
      <xdr:row>43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44</xdr:row>
      <xdr:rowOff>0</xdr:rowOff>
    </xdr:from>
    <xdr:to>
      <xdr:col>8</xdr:col>
      <xdr:colOff>133350</xdr:colOff>
      <xdr:row>58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176212</xdr:rowOff>
    </xdr:from>
    <xdr:to>
      <xdr:col>9</xdr:col>
      <xdr:colOff>133350</xdr:colOff>
      <xdr:row>40</xdr:row>
      <xdr:rowOff>61912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42</xdr:row>
      <xdr:rowOff>0</xdr:rowOff>
    </xdr:from>
    <xdr:to>
      <xdr:col>9</xdr:col>
      <xdr:colOff>133350</xdr:colOff>
      <xdr:row>56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opLeftCell="A49" workbookViewId="0">
      <selection activeCell="C3" sqref="C3"/>
    </sheetView>
  </sheetViews>
  <sheetFormatPr defaultRowHeight="15" x14ac:dyDescent="0.25"/>
  <cols>
    <col min="2" max="2" width="14" bestFit="1" customWidth="1"/>
    <col min="4" max="4" width="12.28515625" bestFit="1" customWidth="1"/>
    <col min="6" max="6" width="13.7109375" bestFit="1" customWidth="1"/>
    <col min="7" max="7" width="12.5703125" bestFit="1" customWidth="1"/>
    <col min="8" max="8" width="9.7109375" bestFit="1" customWidth="1"/>
    <col min="9" max="9" width="13.7109375" bestFit="1" customWidth="1"/>
  </cols>
  <sheetData>
    <row r="1" spans="2:9" x14ac:dyDescent="0.25">
      <c r="B1" t="s">
        <v>7</v>
      </c>
      <c r="C1">
        <v>25</v>
      </c>
    </row>
    <row r="2" spans="2:9" x14ac:dyDescent="0.25">
      <c r="B2" t="s">
        <v>8</v>
      </c>
    </row>
    <row r="3" spans="2:9" x14ac:dyDescent="0.25">
      <c r="B3" t="s">
        <v>0</v>
      </c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x14ac:dyDescent="0.25">
      <c r="B4" t="s">
        <v>9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0.04</v>
      </c>
      <c r="I4" s="1">
        <f>2*G4*H4/(G4+H4)</f>
        <v>7.6923076923076927E-2</v>
      </c>
    </row>
    <row r="5" spans="2:9" x14ac:dyDescent="0.25">
      <c r="C5" s="1">
        <v>2</v>
      </c>
      <c r="D5" s="1">
        <f>1/2</f>
        <v>0.5</v>
      </c>
      <c r="E5" s="1">
        <v>0.04</v>
      </c>
      <c r="F5" s="1">
        <f t="shared" ref="F5:F13" si="0">2*D5*E5/(D5+E5)</f>
        <v>7.407407407407407E-2</v>
      </c>
      <c r="G5" s="1">
        <f>2/2</f>
        <v>1</v>
      </c>
      <c r="H5" s="1">
        <v>0.08</v>
      </c>
      <c r="I5" s="1">
        <f t="shared" ref="I5:I13" si="1">2*G5*H5/(G5+H5)</f>
        <v>0.14814814814814814</v>
      </c>
    </row>
    <row r="6" spans="2:9" x14ac:dyDescent="0.25">
      <c r="C6" s="1">
        <v>3</v>
      </c>
      <c r="D6" s="1">
        <f>2/3</f>
        <v>0.66666666666666663</v>
      </c>
      <c r="E6" s="1">
        <v>0.08</v>
      </c>
      <c r="F6" s="1">
        <f t="shared" si="0"/>
        <v>0.14285714285714285</v>
      </c>
      <c r="G6" s="1">
        <f>3/3</f>
        <v>1</v>
      </c>
      <c r="H6" s="1">
        <v>0.12</v>
      </c>
      <c r="I6" s="1">
        <f t="shared" si="1"/>
        <v>0.21428571428571425</v>
      </c>
    </row>
    <row r="7" spans="2:9" x14ac:dyDescent="0.25">
      <c r="C7" s="1">
        <v>4</v>
      </c>
      <c r="D7" s="1">
        <f>3/4</f>
        <v>0.75</v>
      </c>
      <c r="E7" s="1">
        <v>0.12</v>
      </c>
      <c r="F7" s="1">
        <f t="shared" si="0"/>
        <v>0.20689655172413793</v>
      </c>
      <c r="G7" s="1">
        <f>4/4</f>
        <v>1</v>
      </c>
      <c r="H7" s="1">
        <v>0.16</v>
      </c>
      <c r="I7" s="1">
        <f t="shared" si="1"/>
        <v>0.27586206896551729</v>
      </c>
    </row>
    <row r="8" spans="2:9" x14ac:dyDescent="0.25">
      <c r="C8" s="1">
        <v>5</v>
      </c>
      <c r="D8" s="1">
        <f>3/5</f>
        <v>0.6</v>
      </c>
      <c r="E8" s="1">
        <v>0.12</v>
      </c>
      <c r="F8" s="1">
        <f t="shared" si="0"/>
        <v>0.19999999999999998</v>
      </c>
      <c r="G8" s="1">
        <f>4/5</f>
        <v>0.8</v>
      </c>
      <c r="H8" s="1">
        <v>0.16</v>
      </c>
      <c r="I8" s="1">
        <f t="shared" si="1"/>
        <v>0.26666666666666666</v>
      </c>
    </row>
    <row r="9" spans="2:9" x14ac:dyDescent="0.25">
      <c r="C9" s="1">
        <v>6</v>
      </c>
      <c r="D9" s="1">
        <f>3/6</f>
        <v>0.5</v>
      </c>
      <c r="E9" s="1">
        <v>0.12</v>
      </c>
      <c r="F9" s="1">
        <f t="shared" si="0"/>
        <v>0.19354838709677419</v>
      </c>
      <c r="G9" s="1">
        <f>4/6</f>
        <v>0.66666666666666663</v>
      </c>
      <c r="H9" s="1">
        <v>0.16</v>
      </c>
      <c r="I9" s="1">
        <f t="shared" si="1"/>
        <v>0.25806451612903225</v>
      </c>
    </row>
    <row r="10" spans="2:9" x14ac:dyDescent="0.25">
      <c r="C10" s="1">
        <v>7</v>
      </c>
      <c r="D10" s="1">
        <f>3/7</f>
        <v>0.42857142857142855</v>
      </c>
      <c r="E10" s="1">
        <v>0.12</v>
      </c>
      <c r="F10" s="1">
        <f t="shared" si="0"/>
        <v>0.1875</v>
      </c>
      <c r="G10" s="1">
        <f>5/7</f>
        <v>0.7142857142857143</v>
      </c>
      <c r="H10" s="1">
        <v>0.2</v>
      </c>
      <c r="I10" s="1">
        <f t="shared" si="1"/>
        <v>0.3125</v>
      </c>
    </row>
    <row r="11" spans="2:9" x14ac:dyDescent="0.25">
      <c r="C11" s="1">
        <v>8</v>
      </c>
      <c r="D11" s="1">
        <f>4/8</f>
        <v>0.5</v>
      </c>
      <c r="E11" s="1">
        <v>0.16</v>
      </c>
      <c r="F11" s="1">
        <f t="shared" si="0"/>
        <v>0.24242424242424243</v>
      </c>
      <c r="G11" s="1">
        <f>6/8</f>
        <v>0.75</v>
      </c>
      <c r="H11" s="1">
        <v>0.24</v>
      </c>
      <c r="I11" s="1">
        <f t="shared" si="1"/>
        <v>0.36363636363636365</v>
      </c>
    </row>
    <row r="12" spans="2:9" x14ac:dyDescent="0.25">
      <c r="C12" s="1">
        <v>9</v>
      </c>
      <c r="D12" s="1">
        <f>5/9</f>
        <v>0.55555555555555558</v>
      </c>
      <c r="E12" s="1">
        <v>0.2</v>
      </c>
      <c r="F12" s="1">
        <f t="shared" si="0"/>
        <v>0.29411764705882354</v>
      </c>
      <c r="G12" s="1">
        <f>6/9</f>
        <v>0.66666666666666663</v>
      </c>
      <c r="H12" s="1">
        <v>0.24</v>
      </c>
      <c r="I12" s="1">
        <f t="shared" si="1"/>
        <v>0.3529411764705882</v>
      </c>
    </row>
    <row r="13" spans="2:9" x14ac:dyDescent="0.25">
      <c r="C13" s="1">
        <v>10</v>
      </c>
      <c r="D13" s="1">
        <f>5/10</f>
        <v>0.5</v>
      </c>
      <c r="E13" s="1">
        <v>0.2</v>
      </c>
      <c r="F13" s="1">
        <f t="shared" si="0"/>
        <v>0.28571428571428575</v>
      </c>
      <c r="G13" s="1">
        <f>7/10</f>
        <v>0.7</v>
      </c>
      <c r="H13" s="1">
        <v>0.28000000000000003</v>
      </c>
      <c r="I13" s="1">
        <f t="shared" si="1"/>
        <v>0.4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workbookViewId="0">
      <selection activeCell="C27" sqref="C27"/>
    </sheetView>
  </sheetViews>
  <sheetFormatPr defaultRowHeight="15" x14ac:dyDescent="0.25"/>
  <cols>
    <col min="2" max="2" width="14" bestFit="1" customWidth="1"/>
    <col min="3" max="3" width="5.7109375" customWidth="1"/>
    <col min="4" max="4" width="10.140625" customWidth="1"/>
    <col min="5" max="5" width="9.28515625" customWidth="1"/>
    <col min="6" max="6" width="9.85546875" customWidth="1"/>
    <col min="7" max="7" width="10.140625" customWidth="1"/>
    <col min="8" max="8" width="10.85546875" bestFit="1" customWidth="1"/>
    <col min="9" max="9" width="10" customWidth="1"/>
    <col min="10" max="10" width="9.85546875" customWidth="1"/>
    <col min="11" max="11" width="6.28515625" bestFit="1" customWidth="1"/>
    <col min="12" max="12" width="10" customWidth="1"/>
  </cols>
  <sheetData>
    <row r="1" spans="2:14" x14ac:dyDescent="0.25">
      <c r="B1" t="s">
        <v>13</v>
      </c>
      <c r="H1" t="s">
        <v>15</v>
      </c>
      <c r="L1" t="s">
        <v>14</v>
      </c>
    </row>
    <row r="2" spans="2:14" x14ac:dyDescent="0.25">
      <c r="C2" s="1"/>
      <c r="D2" s="3" t="s">
        <v>10</v>
      </c>
      <c r="E2" s="3" t="s">
        <v>11</v>
      </c>
      <c r="F2" s="3" t="s">
        <v>12</v>
      </c>
      <c r="H2" s="3" t="s">
        <v>10</v>
      </c>
      <c r="I2" s="3" t="s">
        <v>11</v>
      </c>
      <c r="J2" s="3" t="s">
        <v>12</v>
      </c>
      <c r="L2" s="3" t="s">
        <v>10</v>
      </c>
      <c r="M2" s="3" t="s">
        <v>11</v>
      </c>
      <c r="N2" s="3" t="s">
        <v>12</v>
      </c>
    </row>
    <row r="3" spans="2:14" x14ac:dyDescent="0.25">
      <c r="C3" s="1">
        <v>1</v>
      </c>
      <c r="D3" s="1">
        <v>1</v>
      </c>
      <c r="E3" s="1">
        <v>1</v>
      </c>
      <c r="F3" s="1">
        <v>1</v>
      </c>
      <c r="H3" s="1">
        <v>0</v>
      </c>
      <c r="I3" s="1">
        <v>0</v>
      </c>
      <c r="J3" s="1">
        <v>0</v>
      </c>
      <c r="L3" s="1">
        <v>1</v>
      </c>
      <c r="M3" s="1">
        <v>1</v>
      </c>
      <c r="N3" s="1">
        <v>1</v>
      </c>
    </row>
    <row r="4" spans="2:14" x14ac:dyDescent="0.25">
      <c r="C4" s="1">
        <v>2</v>
      </c>
      <c r="D4" s="1">
        <v>2</v>
      </c>
      <c r="E4" s="1">
        <v>2</v>
      </c>
      <c r="F4" s="1">
        <v>1</v>
      </c>
      <c r="H4" s="1">
        <v>1</v>
      </c>
      <c r="I4" s="1">
        <v>1</v>
      </c>
      <c r="J4" s="1">
        <v>0</v>
      </c>
      <c r="L4" s="1">
        <v>1</v>
      </c>
      <c r="M4" s="1">
        <v>1</v>
      </c>
      <c r="N4" s="1">
        <v>2</v>
      </c>
    </row>
    <row r="5" spans="2:14" x14ac:dyDescent="0.25">
      <c r="C5" s="1">
        <v>3</v>
      </c>
      <c r="D5" s="1">
        <v>2</v>
      </c>
      <c r="E5" s="1">
        <v>2</v>
      </c>
      <c r="F5" s="1">
        <v>1</v>
      </c>
      <c r="H5" s="1">
        <v>2</v>
      </c>
      <c r="I5" s="1">
        <v>2</v>
      </c>
      <c r="J5" s="1">
        <v>0</v>
      </c>
      <c r="L5" s="1">
        <v>1</v>
      </c>
      <c r="M5" s="1">
        <v>1</v>
      </c>
      <c r="N5" s="1">
        <v>3</v>
      </c>
    </row>
    <row r="6" spans="2:14" x14ac:dyDescent="0.25">
      <c r="C6" s="1">
        <v>4</v>
      </c>
      <c r="D6" s="1">
        <v>1</v>
      </c>
      <c r="E6" s="1">
        <v>1</v>
      </c>
      <c r="F6" s="1">
        <v>1</v>
      </c>
      <c r="H6" s="1">
        <v>2</v>
      </c>
      <c r="I6" s="1">
        <v>2</v>
      </c>
      <c r="J6" s="1">
        <v>0</v>
      </c>
      <c r="L6" s="1">
        <v>2</v>
      </c>
      <c r="M6" s="1">
        <v>2</v>
      </c>
      <c r="N6" s="1">
        <v>4</v>
      </c>
    </row>
    <row r="7" spans="2:14" x14ac:dyDescent="0.25">
      <c r="C7" s="1">
        <v>5</v>
      </c>
      <c r="D7" s="1">
        <v>2</v>
      </c>
      <c r="E7" s="1">
        <v>2</v>
      </c>
      <c r="F7" s="1">
        <v>2</v>
      </c>
      <c r="H7" s="1">
        <v>3</v>
      </c>
      <c r="I7" s="1">
        <v>3</v>
      </c>
      <c r="J7" s="1">
        <v>1</v>
      </c>
      <c r="L7" s="1">
        <v>2</v>
      </c>
      <c r="M7" s="1">
        <v>2</v>
      </c>
      <c r="N7" s="1">
        <v>4</v>
      </c>
    </row>
    <row r="8" spans="2:14" x14ac:dyDescent="0.25">
      <c r="C8" s="1">
        <v>6</v>
      </c>
      <c r="D8" s="1">
        <v>1</v>
      </c>
      <c r="E8" s="1">
        <v>1</v>
      </c>
      <c r="F8" s="1">
        <v>2</v>
      </c>
      <c r="H8" s="1">
        <v>3</v>
      </c>
      <c r="I8" s="1">
        <v>3</v>
      </c>
      <c r="J8" s="1">
        <v>2</v>
      </c>
      <c r="L8" s="1">
        <v>3</v>
      </c>
      <c r="M8" s="1">
        <v>3</v>
      </c>
      <c r="N8" s="1">
        <v>4</v>
      </c>
    </row>
    <row r="9" spans="2:14" x14ac:dyDescent="0.25">
      <c r="C9" s="1">
        <v>7</v>
      </c>
      <c r="D9" s="1">
        <v>1</v>
      </c>
      <c r="E9" s="1">
        <v>1</v>
      </c>
      <c r="F9" s="1">
        <v>1</v>
      </c>
      <c r="H9" s="1">
        <v>3</v>
      </c>
      <c r="I9" s="1">
        <v>3</v>
      </c>
      <c r="J9" s="1">
        <v>2</v>
      </c>
      <c r="L9" s="1">
        <v>4</v>
      </c>
      <c r="M9" s="1">
        <v>4</v>
      </c>
      <c r="N9" s="1">
        <v>5</v>
      </c>
    </row>
    <row r="10" spans="2:14" x14ac:dyDescent="0.25">
      <c r="C10" s="1">
        <v>8</v>
      </c>
      <c r="D10" s="1">
        <v>1</v>
      </c>
      <c r="E10" s="1">
        <v>1</v>
      </c>
      <c r="F10" s="1">
        <v>1</v>
      </c>
      <c r="H10" s="1">
        <v>3</v>
      </c>
      <c r="I10" s="1">
        <v>3</v>
      </c>
      <c r="J10" s="1">
        <v>2</v>
      </c>
      <c r="L10" s="1">
        <v>5</v>
      </c>
      <c r="M10" s="1">
        <v>5</v>
      </c>
      <c r="N10" s="1">
        <v>6</v>
      </c>
    </row>
    <row r="11" spans="2:14" x14ac:dyDescent="0.25">
      <c r="C11" s="1">
        <v>9</v>
      </c>
      <c r="D11" s="1">
        <v>2</v>
      </c>
      <c r="E11" s="1">
        <v>1</v>
      </c>
      <c r="F11" s="1">
        <v>1</v>
      </c>
      <c r="H11" s="1">
        <v>4</v>
      </c>
      <c r="I11" s="1">
        <v>3</v>
      </c>
      <c r="J11" s="1">
        <v>2</v>
      </c>
      <c r="L11" s="1">
        <v>5</v>
      </c>
      <c r="M11" s="1">
        <v>6</v>
      </c>
      <c r="N11" s="1">
        <v>7</v>
      </c>
    </row>
    <row r="12" spans="2:14" x14ac:dyDescent="0.25">
      <c r="C12" s="1">
        <v>10</v>
      </c>
      <c r="D12" s="1">
        <v>1</v>
      </c>
      <c r="E12" s="1">
        <v>2</v>
      </c>
      <c r="F12" s="1">
        <v>1</v>
      </c>
      <c r="H12" s="1">
        <v>4</v>
      </c>
      <c r="I12" s="1">
        <v>4</v>
      </c>
      <c r="J12" s="1">
        <v>2</v>
      </c>
      <c r="L12" s="1">
        <v>6</v>
      </c>
      <c r="M12" s="1">
        <v>6</v>
      </c>
      <c r="N12" s="1">
        <v>8</v>
      </c>
    </row>
    <row r="13" spans="2:14" x14ac:dyDescent="0.25">
      <c r="B13" t="s">
        <v>7</v>
      </c>
      <c r="C13">
        <v>10</v>
      </c>
    </row>
    <row r="14" spans="2:14" x14ac:dyDescent="0.25">
      <c r="B14" t="s">
        <v>8</v>
      </c>
      <c r="C14" s="4"/>
      <c r="D14" s="6" t="s">
        <v>10</v>
      </c>
      <c r="E14" s="7"/>
      <c r="F14" s="8"/>
      <c r="G14" s="6" t="s">
        <v>11</v>
      </c>
      <c r="H14" s="7"/>
      <c r="I14" s="8"/>
      <c r="J14" s="6" t="s">
        <v>12</v>
      </c>
      <c r="K14" s="7"/>
      <c r="L14" s="8"/>
    </row>
    <row r="15" spans="2:14" x14ac:dyDescent="0.25">
      <c r="B15" t="s">
        <v>10</v>
      </c>
      <c r="C15" s="4"/>
      <c r="D15" s="5" t="s">
        <v>16</v>
      </c>
      <c r="E15" s="5" t="s">
        <v>17</v>
      </c>
      <c r="F15" s="5" t="s">
        <v>18</v>
      </c>
      <c r="G15" s="5" t="s">
        <v>16</v>
      </c>
      <c r="H15" s="5" t="s">
        <v>17</v>
      </c>
      <c r="I15" s="5" t="s">
        <v>19</v>
      </c>
      <c r="J15" s="5" t="s">
        <v>16</v>
      </c>
      <c r="K15" s="5" t="s">
        <v>17</v>
      </c>
      <c r="L15" s="5" t="s">
        <v>19</v>
      </c>
    </row>
    <row r="16" spans="2:14" x14ac:dyDescent="0.25">
      <c r="B16" t="s">
        <v>11</v>
      </c>
      <c r="C16" s="1">
        <v>1</v>
      </c>
      <c r="D16" s="1">
        <f>H3/C16</f>
        <v>0</v>
      </c>
      <c r="E16" s="1">
        <f>H3/C13</f>
        <v>0</v>
      </c>
      <c r="F16" s="1">
        <v>0</v>
      </c>
      <c r="G16" s="1">
        <f>I3/C16</f>
        <v>0</v>
      </c>
      <c r="H16" s="1">
        <f>I3/C13</f>
        <v>0</v>
      </c>
      <c r="I16" s="1">
        <v>0</v>
      </c>
      <c r="J16" s="1">
        <f>J3/C16</f>
        <v>0</v>
      </c>
      <c r="K16" s="1">
        <f>J3/C13</f>
        <v>0</v>
      </c>
      <c r="L16" s="1">
        <v>0</v>
      </c>
    </row>
    <row r="17" spans="2:12" x14ac:dyDescent="0.25">
      <c r="B17" t="s">
        <v>12</v>
      </c>
      <c r="C17" s="1">
        <v>2</v>
      </c>
      <c r="D17" s="1">
        <f t="shared" ref="D17:D25" si="0">H4/C17</f>
        <v>0.5</v>
      </c>
      <c r="E17" s="1">
        <f>H4/C13</f>
        <v>0.1</v>
      </c>
      <c r="F17" s="1">
        <f t="shared" ref="F17:F25" si="1">2*D17*E17/(D17+E17)</f>
        <v>0.16666666666666669</v>
      </c>
      <c r="G17" s="1">
        <f t="shared" ref="G17:G25" si="2">I4/C17</f>
        <v>0.5</v>
      </c>
      <c r="H17" s="1">
        <f>I4/C13</f>
        <v>0.1</v>
      </c>
      <c r="I17" s="1">
        <f t="shared" ref="I17:I25" si="3">2*G17*H17/(G17+H17)</f>
        <v>0.16666666666666669</v>
      </c>
      <c r="J17" s="1">
        <f t="shared" ref="J17:J25" si="4">J4/C17</f>
        <v>0</v>
      </c>
      <c r="K17" s="1">
        <f>J4/C13</f>
        <v>0</v>
      </c>
      <c r="L17" s="1">
        <v>0</v>
      </c>
    </row>
    <row r="18" spans="2:12" x14ac:dyDescent="0.25">
      <c r="C18" s="1">
        <v>3</v>
      </c>
      <c r="D18" s="1">
        <f t="shared" si="0"/>
        <v>0.66666666666666663</v>
      </c>
      <c r="E18" s="1">
        <f>H5/C13</f>
        <v>0.2</v>
      </c>
      <c r="F18" s="1">
        <f t="shared" si="1"/>
        <v>0.30769230769230765</v>
      </c>
      <c r="G18" s="1">
        <f t="shared" si="2"/>
        <v>0.66666666666666663</v>
      </c>
      <c r="H18" s="1">
        <f>I5/C13</f>
        <v>0.2</v>
      </c>
      <c r="I18" s="1">
        <f t="shared" si="3"/>
        <v>0.30769230769230765</v>
      </c>
      <c r="J18" s="1">
        <f t="shared" si="4"/>
        <v>0</v>
      </c>
      <c r="K18" s="1">
        <f>J5/C13</f>
        <v>0</v>
      </c>
      <c r="L18" s="1">
        <v>0</v>
      </c>
    </row>
    <row r="19" spans="2:12" x14ac:dyDescent="0.25">
      <c r="C19" s="1">
        <v>4</v>
      </c>
      <c r="D19" s="1">
        <f t="shared" si="0"/>
        <v>0.5</v>
      </c>
      <c r="E19" s="1">
        <f>H6/C13</f>
        <v>0.2</v>
      </c>
      <c r="F19" s="1">
        <f t="shared" si="1"/>
        <v>0.28571428571428575</v>
      </c>
      <c r="G19" s="1">
        <f t="shared" si="2"/>
        <v>0.5</v>
      </c>
      <c r="H19" s="1">
        <f>I6/C13</f>
        <v>0.2</v>
      </c>
      <c r="I19" s="1">
        <f t="shared" si="3"/>
        <v>0.28571428571428575</v>
      </c>
      <c r="J19" s="1">
        <f t="shared" si="4"/>
        <v>0</v>
      </c>
      <c r="K19" s="1">
        <f>J6/C13</f>
        <v>0</v>
      </c>
      <c r="L19" s="1">
        <v>0</v>
      </c>
    </row>
    <row r="20" spans="2:12" x14ac:dyDescent="0.25">
      <c r="C20" s="1">
        <v>5</v>
      </c>
      <c r="D20" s="1">
        <f t="shared" si="0"/>
        <v>0.6</v>
      </c>
      <c r="E20" s="1">
        <f>H7/C13</f>
        <v>0.3</v>
      </c>
      <c r="F20" s="1">
        <f t="shared" si="1"/>
        <v>0.4</v>
      </c>
      <c r="G20" s="1">
        <f t="shared" si="2"/>
        <v>0.6</v>
      </c>
      <c r="H20" s="1">
        <f>I7/C13</f>
        <v>0.3</v>
      </c>
      <c r="I20" s="1">
        <f t="shared" si="3"/>
        <v>0.4</v>
      </c>
      <c r="J20" s="1">
        <f t="shared" si="4"/>
        <v>0.2</v>
      </c>
      <c r="K20" s="1">
        <f>J7/C13</f>
        <v>0.1</v>
      </c>
      <c r="L20" s="1">
        <f t="shared" ref="L20:L25" si="5">2*J20*K20/(J20+K20)</f>
        <v>0.13333333333333333</v>
      </c>
    </row>
    <row r="21" spans="2:12" x14ac:dyDescent="0.25">
      <c r="C21" s="1">
        <v>6</v>
      </c>
      <c r="D21" s="1">
        <f t="shared" si="0"/>
        <v>0.5</v>
      </c>
      <c r="E21" s="1">
        <f>H8/C13</f>
        <v>0.3</v>
      </c>
      <c r="F21" s="1">
        <f t="shared" si="1"/>
        <v>0.37499999999999994</v>
      </c>
      <c r="G21" s="1">
        <f t="shared" si="2"/>
        <v>0.5</v>
      </c>
      <c r="H21" s="1">
        <f>I8/C13</f>
        <v>0.3</v>
      </c>
      <c r="I21" s="1">
        <f t="shared" si="3"/>
        <v>0.37499999999999994</v>
      </c>
      <c r="J21" s="1">
        <f t="shared" si="4"/>
        <v>0.33333333333333331</v>
      </c>
      <c r="K21" s="1">
        <f>J8/C13</f>
        <v>0.2</v>
      </c>
      <c r="L21" s="1">
        <f t="shared" si="5"/>
        <v>0.25</v>
      </c>
    </row>
    <row r="22" spans="2:12" x14ac:dyDescent="0.25">
      <c r="C22" s="1">
        <v>7</v>
      </c>
      <c r="D22" s="1">
        <f t="shared" si="0"/>
        <v>0.42857142857142855</v>
      </c>
      <c r="E22" s="1">
        <f>H9/C13</f>
        <v>0.3</v>
      </c>
      <c r="F22" s="1">
        <f t="shared" si="1"/>
        <v>0.3529411764705882</v>
      </c>
      <c r="G22" s="1">
        <f t="shared" si="2"/>
        <v>0.42857142857142855</v>
      </c>
      <c r="H22" s="1">
        <f>I9/C13</f>
        <v>0.3</v>
      </c>
      <c r="I22" s="1">
        <f t="shared" si="3"/>
        <v>0.3529411764705882</v>
      </c>
      <c r="J22" s="1">
        <f t="shared" si="4"/>
        <v>0.2857142857142857</v>
      </c>
      <c r="K22" s="1">
        <f>J9/C13</f>
        <v>0.2</v>
      </c>
      <c r="L22" s="1">
        <f t="shared" si="5"/>
        <v>0.23529411764705882</v>
      </c>
    </row>
    <row r="23" spans="2:12" x14ac:dyDescent="0.25">
      <c r="C23" s="1">
        <v>8</v>
      </c>
      <c r="D23" s="1">
        <f t="shared" si="0"/>
        <v>0.375</v>
      </c>
      <c r="E23" s="1">
        <f>H10/C13</f>
        <v>0.3</v>
      </c>
      <c r="F23" s="1">
        <f t="shared" si="1"/>
        <v>0.33333333333333326</v>
      </c>
      <c r="G23" s="1">
        <f t="shared" si="2"/>
        <v>0.375</v>
      </c>
      <c r="H23" s="1">
        <f>I10/C13</f>
        <v>0.3</v>
      </c>
      <c r="I23" s="1">
        <f t="shared" si="3"/>
        <v>0.33333333333333326</v>
      </c>
      <c r="J23" s="1">
        <f t="shared" si="4"/>
        <v>0.25</v>
      </c>
      <c r="K23" s="1">
        <f>J10/C13</f>
        <v>0.2</v>
      </c>
      <c r="L23" s="1">
        <f t="shared" si="5"/>
        <v>0.22222222222222224</v>
      </c>
    </row>
    <row r="24" spans="2:12" x14ac:dyDescent="0.25">
      <c r="C24" s="1">
        <v>9</v>
      </c>
      <c r="D24" s="1">
        <f t="shared" si="0"/>
        <v>0.44444444444444442</v>
      </c>
      <c r="E24" s="1">
        <f>H11/C13</f>
        <v>0.4</v>
      </c>
      <c r="F24" s="1">
        <f t="shared" si="1"/>
        <v>0.4210526315789474</v>
      </c>
      <c r="G24" s="1">
        <f t="shared" si="2"/>
        <v>0.33333333333333331</v>
      </c>
      <c r="H24" s="1">
        <f>I11/C13</f>
        <v>0.3</v>
      </c>
      <c r="I24" s="1">
        <f t="shared" si="3"/>
        <v>0.31578947368421051</v>
      </c>
      <c r="J24" s="1">
        <f t="shared" si="4"/>
        <v>0.22222222222222221</v>
      </c>
      <c r="K24" s="1">
        <f>J11/C13</f>
        <v>0.2</v>
      </c>
      <c r="L24" s="1">
        <f t="shared" si="5"/>
        <v>0.2105263157894737</v>
      </c>
    </row>
    <row r="25" spans="2:12" x14ac:dyDescent="0.25">
      <c r="C25" s="1">
        <v>10</v>
      </c>
      <c r="D25" s="1">
        <f t="shared" si="0"/>
        <v>0.4</v>
      </c>
      <c r="E25" s="1">
        <f>H12/C13</f>
        <v>0.4</v>
      </c>
      <c r="F25" s="1">
        <f t="shared" si="1"/>
        <v>0.40000000000000008</v>
      </c>
      <c r="G25" s="1">
        <f t="shared" si="2"/>
        <v>0.4</v>
      </c>
      <c r="H25" s="1">
        <f>I12/C13</f>
        <v>0.4</v>
      </c>
      <c r="I25" s="1">
        <f t="shared" si="3"/>
        <v>0.40000000000000008</v>
      </c>
      <c r="J25" s="1">
        <f t="shared" si="4"/>
        <v>0.2</v>
      </c>
      <c r="K25" s="1">
        <f>J12/C13</f>
        <v>0.2</v>
      </c>
      <c r="L25" s="1">
        <f t="shared" si="5"/>
        <v>0.20000000000000004</v>
      </c>
    </row>
  </sheetData>
  <mergeCells count="3">
    <mergeCell ref="D14:F14"/>
    <mergeCell ref="G14:I14"/>
    <mergeCell ref="J14:L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2"/>
  <sheetViews>
    <sheetView tabSelected="1" topLeftCell="A13" workbookViewId="0">
      <selection activeCell="G2" sqref="G2:I27"/>
    </sheetView>
  </sheetViews>
  <sheetFormatPr defaultRowHeight="15" x14ac:dyDescent="0.25"/>
  <cols>
    <col min="2" max="2" width="10" bestFit="1" customWidth="1"/>
    <col min="7" max="9" width="10" bestFit="1" customWidth="1"/>
  </cols>
  <sheetData>
    <row r="2" spans="2:9" x14ac:dyDescent="0.25">
      <c r="B2" s="3" t="s">
        <v>39</v>
      </c>
      <c r="C2" s="3" t="s">
        <v>40</v>
      </c>
      <c r="G2" s="3" t="s">
        <v>73</v>
      </c>
      <c r="H2" s="3" t="s">
        <v>74</v>
      </c>
      <c r="I2" s="3" t="s">
        <v>75</v>
      </c>
    </row>
    <row r="3" spans="2:9" x14ac:dyDescent="0.25">
      <c r="B3" s="1" t="s">
        <v>20</v>
      </c>
      <c r="C3" s="1">
        <v>1</v>
      </c>
      <c r="G3" s="1" t="s">
        <v>20</v>
      </c>
      <c r="H3" s="1" t="s">
        <v>41</v>
      </c>
      <c r="I3" s="1" t="s">
        <v>51</v>
      </c>
    </row>
    <row r="4" spans="2:9" x14ac:dyDescent="0.25">
      <c r="B4" s="1" t="s">
        <v>21</v>
      </c>
      <c r="C4" s="1">
        <v>1</v>
      </c>
      <c r="G4" s="1" t="s">
        <v>21</v>
      </c>
      <c r="H4" s="1" t="s">
        <v>42</v>
      </c>
      <c r="I4" s="1" t="s">
        <v>52</v>
      </c>
    </row>
    <row r="5" spans="2:9" x14ac:dyDescent="0.25">
      <c r="B5" s="1" t="s">
        <v>22</v>
      </c>
      <c r="C5" s="1">
        <v>1</v>
      </c>
      <c r="G5" s="1" t="s">
        <v>22</v>
      </c>
      <c r="H5" s="1" t="s">
        <v>34</v>
      </c>
      <c r="I5" s="1" t="s">
        <v>53</v>
      </c>
    </row>
    <row r="6" spans="2:9" x14ac:dyDescent="0.25">
      <c r="B6" s="1" t="s">
        <v>23</v>
      </c>
      <c r="C6" s="1">
        <v>1</v>
      </c>
      <c r="G6" s="1" t="s">
        <v>23</v>
      </c>
      <c r="H6" s="1" t="s">
        <v>23</v>
      </c>
      <c r="I6" s="1" t="s">
        <v>54</v>
      </c>
    </row>
    <row r="7" spans="2:9" x14ac:dyDescent="0.25">
      <c r="B7" s="1" t="s">
        <v>24</v>
      </c>
      <c r="C7" s="1">
        <v>1</v>
      </c>
      <c r="G7" s="1" t="s">
        <v>24</v>
      </c>
      <c r="H7" s="1" t="s">
        <v>27</v>
      </c>
      <c r="I7" s="1" t="s">
        <v>27</v>
      </c>
    </row>
    <row r="8" spans="2:9" x14ac:dyDescent="0.25">
      <c r="B8" s="1" t="s">
        <v>25</v>
      </c>
      <c r="C8" s="1">
        <v>1</v>
      </c>
      <c r="G8" s="1" t="s">
        <v>25</v>
      </c>
      <c r="H8" s="1" t="s">
        <v>21</v>
      </c>
      <c r="I8" s="1" t="s">
        <v>34</v>
      </c>
    </row>
    <row r="9" spans="2:9" x14ac:dyDescent="0.25">
      <c r="B9" s="1" t="s">
        <v>26</v>
      </c>
      <c r="C9" s="1">
        <v>1</v>
      </c>
      <c r="G9" s="1" t="s">
        <v>26</v>
      </c>
      <c r="H9" s="1" t="s">
        <v>22</v>
      </c>
      <c r="I9" s="1" t="s">
        <v>37</v>
      </c>
    </row>
    <row r="10" spans="2:9" x14ac:dyDescent="0.25">
      <c r="B10" s="1" t="s">
        <v>23</v>
      </c>
      <c r="C10" s="1">
        <v>1</v>
      </c>
      <c r="G10" s="1" t="s">
        <v>23</v>
      </c>
      <c r="H10" s="1" t="s">
        <v>42</v>
      </c>
      <c r="I10" s="1" t="s">
        <v>25</v>
      </c>
    </row>
    <row r="11" spans="2:9" x14ac:dyDescent="0.25">
      <c r="B11" s="1" t="s">
        <v>27</v>
      </c>
      <c r="C11" s="1">
        <v>1</v>
      </c>
      <c r="G11" s="1" t="s">
        <v>27</v>
      </c>
      <c r="H11" s="1" t="s">
        <v>22</v>
      </c>
      <c r="I11" s="1" t="s">
        <v>31</v>
      </c>
    </row>
    <row r="12" spans="2:9" x14ac:dyDescent="0.25">
      <c r="B12" s="1" t="s">
        <v>28</v>
      </c>
      <c r="C12" s="1">
        <v>1</v>
      </c>
      <c r="G12" s="1" t="s">
        <v>28</v>
      </c>
      <c r="H12" s="1" t="s">
        <v>43</v>
      </c>
      <c r="I12" s="1" t="s">
        <v>55</v>
      </c>
    </row>
    <row r="13" spans="2:9" x14ac:dyDescent="0.25">
      <c r="B13" s="1" t="s">
        <v>29</v>
      </c>
      <c r="C13" s="1">
        <v>1</v>
      </c>
      <c r="G13" s="1" t="s">
        <v>29</v>
      </c>
      <c r="H13" s="1" t="s">
        <v>44</v>
      </c>
      <c r="I13" s="1" t="s">
        <v>51</v>
      </c>
    </row>
    <row r="14" spans="2:9" x14ac:dyDescent="0.25">
      <c r="B14" s="1" t="s">
        <v>20</v>
      </c>
      <c r="C14" s="1">
        <v>1</v>
      </c>
      <c r="G14" s="1" t="s">
        <v>20</v>
      </c>
      <c r="H14" s="1" t="s">
        <v>45</v>
      </c>
      <c r="I14" s="1" t="s">
        <v>52</v>
      </c>
    </row>
    <row r="15" spans="2:9" x14ac:dyDescent="0.25">
      <c r="B15" s="1" t="s">
        <v>30</v>
      </c>
      <c r="C15" s="1">
        <v>1</v>
      </c>
      <c r="G15" s="1" t="s">
        <v>30</v>
      </c>
      <c r="H15" s="1" t="s">
        <v>46</v>
      </c>
      <c r="I15" s="1" t="s">
        <v>56</v>
      </c>
    </row>
    <row r="16" spans="2:9" x14ac:dyDescent="0.25">
      <c r="B16" s="1" t="s">
        <v>25</v>
      </c>
      <c r="C16" s="1">
        <v>1</v>
      </c>
      <c r="G16" s="1" t="s">
        <v>25</v>
      </c>
      <c r="H16" s="1" t="s">
        <v>47</v>
      </c>
      <c r="I16" s="1" t="s">
        <v>57</v>
      </c>
    </row>
    <row r="17" spans="2:9" x14ac:dyDescent="0.25">
      <c r="B17" s="1" t="s">
        <v>31</v>
      </c>
      <c r="C17" s="1">
        <v>1</v>
      </c>
      <c r="G17" s="1" t="s">
        <v>31</v>
      </c>
      <c r="H17" s="1" t="s">
        <v>21</v>
      </c>
      <c r="I17" s="1" t="s">
        <v>37</v>
      </c>
    </row>
    <row r="18" spans="2:9" x14ac:dyDescent="0.25">
      <c r="B18" s="1" t="s">
        <v>32</v>
      </c>
      <c r="C18" s="1">
        <v>1</v>
      </c>
      <c r="G18" s="1" t="s">
        <v>32</v>
      </c>
      <c r="H18" s="1" t="s">
        <v>48</v>
      </c>
      <c r="I18" s="1" t="s">
        <v>27</v>
      </c>
    </row>
    <row r="19" spans="2:9" x14ac:dyDescent="0.25">
      <c r="B19" s="1" t="s">
        <v>33</v>
      </c>
      <c r="C19" s="1">
        <v>1</v>
      </c>
      <c r="G19" s="1" t="s">
        <v>33</v>
      </c>
      <c r="H19" s="1" t="s">
        <v>49</v>
      </c>
      <c r="I19" s="1"/>
    </row>
    <row r="20" spans="2:9" x14ac:dyDescent="0.25">
      <c r="B20" s="1" t="s">
        <v>34</v>
      </c>
      <c r="C20" s="1">
        <v>1</v>
      </c>
      <c r="G20" s="1" t="s">
        <v>34</v>
      </c>
      <c r="H20" s="1" t="s">
        <v>50</v>
      </c>
      <c r="I20" s="1"/>
    </row>
    <row r="21" spans="2:9" x14ac:dyDescent="0.25">
      <c r="B21" s="1" t="s">
        <v>23</v>
      </c>
      <c r="C21" s="1">
        <v>1</v>
      </c>
      <c r="G21" s="1" t="s">
        <v>23</v>
      </c>
      <c r="H21" s="1" t="s">
        <v>23</v>
      </c>
      <c r="I21" s="1"/>
    </row>
    <row r="22" spans="2:9" x14ac:dyDescent="0.25">
      <c r="B22" s="1" t="s">
        <v>35</v>
      </c>
      <c r="C22" s="1">
        <v>1</v>
      </c>
      <c r="G22" s="1" t="s">
        <v>35</v>
      </c>
      <c r="H22" s="1"/>
      <c r="I22" s="1"/>
    </row>
    <row r="23" spans="2:9" x14ac:dyDescent="0.25">
      <c r="B23" s="1" t="s">
        <v>36</v>
      </c>
      <c r="C23" s="1">
        <v>1</v>
      </c>
      <c r="G23" s="1" t="s">
        <v>36</v>
      </c>
      <c r="H23" s="1"/>
      <c r="I23" s="1"/>
    </row>
    <row r="24" spans="2:9" x14ac:dyDescent="0.25">
      <c r="B24" s="1" t="s">
        <v>37</v>
      </c>
      <c r="C24" s="1">
        <v>1</v>
      </c>
      <c r="G24" s="1" t="s">
        <v>37</v>
      </c>
      <c r="H24" s="1"/>
      <c r="I24" s="1"/>
    </row>
    <row r="25" spans="2:9" x14ac:dyDescent="0.25">
      <c r="B25" s="1" t="s">
        <v>38</v>
      </c>
      <c r="C25" s="1">
        <v>1</v>
      </c>
      <c r="G25" s="1" t="s">
        <v>38</v>
      </c>
      <c r="H25" s="1"/>
      <c r="I25" s="1"/>
    </row>
    <row r="26" spans="2:9" x14ac:dyDescent="0.25">
      <c r="B26" s="1" t="s">
        <v>25</v>
      </c>
      <c r="C26" s="1">
        <v>1</v>
      </c>
      <c r="G26" s="1" t="s">
        <v>25</v>
      </c>
      <c r="H26" s="1"/>
      <c r="I26" s="1"/>
    </row>
    <row r="27" spans="2:9" x14ac:dyDescent="0.25">
      <c r="B27" s="1" t="s">
        <v>31</v>
      </c>
      <c r="C27" s="1">
        <v>1</v>
      </c>
      <c r="G27" s="1" t="s">
        <v>31</v>
      </c>
      <c r="H27" s="1"/>
      <c r="I27" s="1"/>
    </row>
    <row r="28" spans="2:9" x14ac:dyDescent="0.25">
      <c r="B28" s="1" t="s">
        <v>41</v>
      </c>
      <c r="C28" s="1">
        <v>2</v>
      </c>
    </row>
    <row r="29" spans="2:9" x14ac:dyDescent="0.25">
      <c r="B29" s="1" t="s">
        <v>42</v>
      </c>
      <c r="C29" s="1">
        <v>2</v>
      </c>
    </row>
    <row r="30" spans="2:9" x14ac:dyDescent="0.25">
      <c r="B30" s="1" t="s">
        <v>34</v>
      </c>
      <c r="C30" s="1">
        <v>2</v>
      </c>
    </row>
    <row r="31" spans="2:9" x14ac:dyDescent="0.25">
      <c r="B31" s="1" t="s">
        <v>23</v>
      </c>
      <c r="C31" s="1">
        <v>2</v>
      </c>
    </row>
    <row r="32" spans="2:9" x14ac:dyDescent="0.25">
      <c r="B32" s="1" t="s">
        <v>27</v>
      </c>
      <c r="C32" s="1">
        <v>2</v>
      </c>
    </row>
    <row r="33" spans="2:3" x14ac:dyDescent="0.25">
      <c r="B33" s="1" t="s">
        <v>21</v>
      </c>
      <c r="C33" s="1">
        <v>2</v>
      </c>
    </row>
    <row r="34" spans="2:3" x14ac:dyDescent="0.25">
      <c r="B34" s="1" t="s">
        <v>22</v>
      </c>
      <c r="C34" s="1">
        <v>2</v>
      </c>
    </row>
    <row r="35" spans="2:3" x14ac:dyDescent="0.25">
      <c r="B35" s="1" t="s">
        <v>42</v>
      </c>
      <c r="C35" s="1">
        <v>2</v>
      </c>
    </row>
    <row r="36" spans="2:3" x14ac:dyDescent="0.25">
      <c r="B36" s="1" t="s">
        <v>22</v>
      </c>
      <c r="C36" s="1">
        <v>2</v>
      </c>
    </row>
    <row r="37" spans="2:3" x14ac:dyDescent="0.25">
      <c r="B37" s="1" t="s">
        <v>43</v>
      </c>
      <c r="C37" s="1">
        <v>2</v>
      </c>
    </row>
    <row r="38" spans="2:3" x14ac:dyDescent="0.25">
      <c r="B38" s="1" t="s">
        <v>44</v>
      </c>
      <c r="C38" s="1">
        <v>2</v>
      </c>
    </row>
    <row r="39" spans="2:3" x14ac:dyDescent="0.25">
      <c r="B39" s="1" t="s">
        <v>45</v>
      </c>
      <c r="C39" s="1">
        <v>2</v>
      </c>
    </row>
    <row r="40" spans="2:3" x14ac:dyDescent="0.25">
      <c r="B40" s="1" t="s">
        <v>46</v>
      </c>
      <c r="C40" s="1">
        <v>2</v>
      </c>
    </row>
    <row r="41" spans="2:3" x14ac:dyDescent="0.25">
      <c r="B41" s="1" t="s">
        <v>47</v>
      </c>
      <c r="C41" s="1">
        <v>2</v>
      </c>
    </row>
    <row r="42" spans="2:3" x14ac:dyDescent="0.25">
      <c r="B42" s="1" t="s">
        <v>21</v>
      </c>
      <c r="C42" s="1">
        <v>2</v>
      </c>
    </row>
    <row r="43" spans="2:3" x14ac:dyDescent="0.25">
      <c r="B43" s="1" t="s">
        <v>48</v>
      </c>
      <c r="C43" s="1">
        <v>2</v>
      </c>
    </row>
    <row r="44" spans="2:3" x14ac:dyDescent="0.25">
      <c r="B44" s="1" t="s">
        <v>49</v>
      </c>
      <c r="C44" s="1">
        <v>2</v>
      </c>
    </row>
    <row r="45" spans="2:3" x14ac:dyDescent="0.25">
      <c r="B45" s="1" t="s">
        <v>50</v>
      </c>
      <c r="C45" s="1">
        <v>2</v>
      </c>
    </row>
    <row r="46" spans="2:3" x14ac:dyDescent="0.25">
      <c r="B46" s="1" t="s">
        <v>23</v>
      </c>
      <c r="C46" s="1">
        <v>2</v>
      </c>
    </row>
    <row r="47" spans="2:3" x14ac:dyDescent="0.25">
      <c r="B47" s="1" t="s">
        <v>51</v>
      </c>
      <c r="C47" s="1">
        <v>3</v>
      </c>
    </row>
    <row r="48" spans="2:3" x14ac:dyDescent="0.25">
      <c r="B48" s="1" t="s">
        <v>52</v>
      </c>
      <c r="C48" s="1">
        <v>3</v>
      </c>
    </row>
    <row r="49" spans="2:3" x14ac:dyDescent="0.25">
      <c r="B49" s="1" t="s">
        <v>53</v>
      </c>
      <c r="C49" s="1">
        <v>3</v>
      </c>
    </row>
    <row r="50" spans="2:3" x14ac:dyDescent="0.25">
      <c r="B50" s="1" t="s">
        <v>54</v>
      </c>
      <c r="C50" s="1">
        <v>3</v>
      </c>
    </row>
    <row r="51" spans="2:3" x14ac:dyDescent="0.25">
      <c r="B51" s="1" t="s">
        <v>27</v>
      </c>
      <c r="C51" s="1">
        <v>3</v>
      </c>
    </row>
    <row r="52" spans="2:3" x14ac:dyDescent="0.25">
      <c r="B52" s="1" t="s">
        <v>34</v>
      </c>
      <c r="C52" s="1">
        <v>3</v>
      </c>
    </row>
    <row r="53" spans="2:3" x14ac:dyDescent="0.25">
      <c r="B53" s="1" t="s">
        <v>37</v>
      </c>
      <c r="C53" s="1">
        <v>3</v>
      </c>
    </row>
    <row r="54" spans="2:3" x14ac:dyDescent="0.25">
      <c r="B54" s="1" t="s">
        <v>25</v>
      </c>
      <c r="C54" s="1">
        <v>3</v>
      </c>
    </row>
    <row r="55" spans="2:3" x14ac:dyDescent="0.25">
      <c r="B55" s="1" t="s">
        <v>31</v>
      </c>
      <c r="C55" s="1">
        <v>3</v>
      </c>
    </row>
    <row r="56" spans="2:3" x14ac:dyDescent="0.25">
      <c r="B56" s="1" t="s">
        <v>55</v>
      </c>
      <c r="C56" s="1">
        <v>3</v>
      </c>
    </row>
    <row r="57" spans="2:3" x14ac:dyDescent="0.25">
      <c r="B57" s="1" t="s">
        <v>51</v>
      </c>
      <c r="C57" s="1">
        <v>3</v>
      </c>
    </row>
    <row r="58" spans="2:3" x14ac:dyDescent="0.25">
      <c r="B58" s="1" t="s">
        <v>52</v>
      </c>
      <c r="C58" s="1">
        <v>3</v>
      </c>
    </row>
    <row r="59" spans="2:3" x14ac:dyDescent="0.25">
      <c r="B59" s="1" t="s">
        <v>56</v>
      </c>
      <c r="C59" s="1">
        <v>3</v>
      </c>
    </row>
    <row r="60" spans="2:3" x14ac:dyDescent="0.25">
      <c r="B60" s="1" t="s">
        <v>57</v>
      </c>
      <c r="C60" s="1">
        <v>3</v>
      </c>
    </row>
    <row r="61" spans="2:3" x14ac:dyDescent="0.25">
      <c r="B61" s="1" t="s">
        <v>37</v>
      </c>
      <c r="C61" s="1">
        <v>3</v>
      </c>
    </row>
    <row r="62" spans="2:3" x14ac:dyDescent="0.25">
      <c r="B62" s="1" t="s">
        <v>27</v>
      </c>
      <c r="C6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2"/>
  <sheetViews>
    <sheetView workbookViewId="0">
      <selection activeCell="I7" sqref="I7"/>
    </sheetView>
  </sheetViews>
  <sheetFormatPr defaultRowHeight="15" x14ac:dyDescent="0.25"/>
  <cols>
    <col min="2" max="2" width="10" bestFit="1" customWidth="1"/>
  </cols>
  <sheetData>
    <row r="2" spans="2:3" x14ac:dyDescent="0.25">
      <c r="B2" s="3" t="s">
        <v>39</v>
      </c>
      <c r="C2" s="3" t="s">
        <v>40</v>
      </c>
    </row>
    <row r="3" spans="2:3" x14ac:dyDescent="0.25">
      <c r="B3" s="1" t="s">
        <v>24</v>
      </c>
      <c r="C3" s="1">
        <v>1</v>
      </c>
    </row>
    <row r="4" spans="2:3" x14ac:dyDescent="0.25">
      <c r="B4" s="1" t="s">
        <v>38</v>
      </c>
      <c r="C4" s="1">
        <v>1</v>
      </c>
    </row>
    <row r="5" spans="2:3" x14ac:dyDescent="0.25">
      <c r="B5" s="1" t="s">
        <v>51</v>
      </c>
      <c r="C5" s="1">
        <v>3</v>
      </c>
    </row>
    <row r="6" spans="2:3" x14ac:dyDescent="0.25">
      <c r="B6" s="1" t="s">
        <v>51</v>
      </c>
      <c r="C6" s="1">
        <v>3</v>
      </c>
    </row>
    <row r="7" spans="2:3" x14ac:dyDescent="0.25">
      <c r="B7" s="1" t="s">
        <v>28</v>
      </c>
      <c r="C7" s="1">
        <v>1</v>
      </c>
    </row>
    <row r="8" spans="2:3" x14ac:dyDescent="0.25">
      <c r="B8" s="1" t="s">
        <v>52</v>
      </c>
      <c r="C8" s="1">
        <v>3</v>
      </c>
    </row>
    <row r="9" spans="2:3" x14ac:dyDescent="0.25">
      <c r="B9" s="1" t="s">
        <v>52</v>
      </c>
      <c r="C9" s="1">
        <v>3</v>
      </c>
    </row>
    <row r="10" spans="2:3" x14ac:dyDescent="0.25">
      <c r="B10" s="1" t="s">
        <v>48</v>
      </c>
      <c r="C10" s="1">
        <v>2</v>
      </c>
    </row>
    <row r="11" spans="2:3" x14ac:dyDescent="0.25">
      <c r="B11" s="1" t="s">
        <v>30</v>
      </c>
      <c r="C11" s="1">
        <v>1</v>
      </c>
    </row>
    <row r="12" spans="2:3" x14ac:dyDescent="0.25">
      <c r="B12" s="1" t="s">
        <v>27</v>
      </c>
      <c r="C12" s="1">
        <v>1</v>
      </c>
    </row>
    <row r="13" spans="2:3" x14ac:dyDescent="0.25">
      <c r="B13" s="1" t="s">
        <v>27</v>
      </c>
      <c r="C13" s="1">
        <v>2</v>
      </c>
    </row>
    <row r="14" spans="2:3" x14ac:dyDescent="0.25">
      <c r="B14" s="1" t="s">
        <v>27</v>
      </c>
      <c r="C14" s="1">
        <v>3</v>
      </c>
    </row>
    <row r="15" spans="2:3" x14ac:dyDescent="0.25">
      <c r="B15" s="1" t="s">
        <v>27</v>
      </c>
      <c r="C15" s="1">
        <v>3</v>
      </c>
    </row>
    <row r="16" spans="2:3" x14ac:dyDescent="0.25">
      <c r="B16" s="1" t="s">
        <v>46</v>
      </c>
      <c r="C16" s="1">
        <v>2</v>
      </c>
    </row>
    <row r="17" spans="2:3" x14ac:dyDescent="0.25">
      <c r="B17" s="1" t="s">
        <v>31</v>
      </c>
      <c r="C17" s="1">
        <v>1</v>
      </c>
    </row>
    <row r="18" spans="2:3" x14ac:dyDescent="0.25">
      <c r="B18" s="1" t="s">
        <v>31</v>
      </c>
      <c r="C18" s="1">
        <v>1</v>
      </c>
    </row>
    <row r="19" spans="2:3" x14ac:dyDescent="0.25">
      <c r="B19" s="1" t="s">
        <v>31</v>
      </c>
      <c r="C19" s="1">
        <v>3</v>
      </c>
    </row>
    <row r="20" spans="2:3" x14ac:dyDescent="0.25">
      <c r="B20" s="1" t="s">
        <v>43</v>
      </c>
      <c r="C20" s="1">
        <v>2</v>
      </c>
    </row>
    <row r="21" spans="2:3" x14ac:dyDescent="0.25">
      <c r="B21" s="1" t="s">
        <v>45</v>
      </c>
      <c r="C21" s="1">
        <v>2</v>
      </c>
    </row>
    <row r="22" spans="2:3" x14ac:dyDescent="0.25">
      <c r="B22" s="1" t="s">
        <v>26</v>
      </c>
      <c r="C22" s="1">
        <v>1</v>
      </c>
    </row>
    <row r="23" spans="2:3" x14ac:dyDescent="0.25">
      <c r="B23" s="1" t="s">
        <v>56</v>
      </c>
      <c r="C23" s="1">
        <v>3</v>
      </c>
    </row>
    <row r="24" spans="2:3" x14ac:dyDescent="0.25">
      <c r="B24" s="1" t="s">
        <v>20</v>
      </c>
      <c r="C24" s="1">
        <v>1</v>
      </c>
    </row>
    <row r="25" spans="2:3" x14ac:dyDescent="0.25">
      <c r="B25" s="1" t="s">
        <v>20</v>
      </c>
      <c r="C25" s="1">
        <v>1</v>
      </c>
    </row>
    <row r="26" spans="2:3" x14ac:dyDescent="0.25">
      <c r="B26" s="1" t="s">
        <v>55</v>
      </c>
      <c r="C26" s="1">
        <v>3</v>
      </c>
    </row>
    <row r="27" spans="2:3" x14ac:dyDescent="0.25">
      <c r="B27" s="1" t="s">
        <v>21</v>
      </c>
      <c r="C27" s="1">
        <v>1</v>
      </c>
    </row>
    <row r="28" spans="2:3" x14ac:dyDescent="0.25">
      <c r="B28" s="1" t="s">
        <v>21</v>
      </c>
      <c r="C28" s="1">
        <v>2</v>
      </c>
    </row>
    <row r="29" spans="2:3" x14ac:dyDescent="0.25">
      <c r="B29" s="1" t="s">
        <v>21</v>
      </c>
      <c r="C29" s="1">
        <v>2</v>
      </c>
    </row>
    <row r="30" spans="2:3" x14ac:dyDescent="0.25">
      <c r="B30" s="1" t="s">
        <v>33</v>
      </c>
      <c r="C30" s="1">
        <v>1</v>
      </c>
    </row>
    <row r="31" spans="2:3" x14ac:dyDescent="0.25">
      <c r="B31" s="1" t="s">
        <v>49</v>
      </c>
      <c r="C31" s="1">
        <v>2</v>
      </c>
    </row>
    <row r="32" spans="2:3" x14ac:dyDescent="0.25">
      <c r="B32" s="1" t="s">
        <v>32</v>
      </c>
      <c r="C32" s="1">
        <v>1</v>
      </c>
    </row>
    <row r="33" spans="2:3" x14ac:dyDescent="0.25">
      <c r="B33" s="1" t="s">
        <v>41</v>
      </c>
      <c r="C33" s="1">
        <v>2</v>
      </c>
    </row>
    <row r="34" spans="2:3" x14ac:dyDescent="0.25">
      <c r="B34" s="1" t="s">
        <v>36</v>
      </c>
      <c r="C34" s="1">
        <v>1</v>
      </c>
    </row>
    <row r="35" spans="2:3" x14ac:dyDescent="0.25">
      <c r="B35" s="1" t="s">
        <v>42</v>
      </c>
      <c r="C35" s="1">
        <v>2</v>
      </c>
    </row>
    <row r="36" spans="2:3" x14ac:dyDescent="0.25">
      <c r="B36" s="1" t="s">
        <v>42</v>
      </c>
      <c r="C36" s="1">
        <v>2</v>
      </c>
    </row>
    <row r="37" spans="2:3" x14ac:dyDescent="0.25">
      <c r="B37" s="1" t="s">
        <v>22</v>
      </c>
      <c r="C37" s="1">
        <v>1</v>
      </c>
    </row>
    <row r="38" spans="2:3" x14ac:dyDescent="0.25">
      <c r="B38" s="1" t="s">
        <v>22</v>
      </c>
      <c r="C38" s="1">
        <v>2</v>
      </c>
    </row>
    <row r="39" spans="2:3" x14ac:dyDescent="0.25">
      <c r="B39" s="1" t="s">
        <v>22</v>
      </c>
      <c r="C39" s="1">
        <v>2</v>
      </c>
    </row>
    <row r="40" spans="2:3" x14ac:dyDescent="0.25">
      <c r="B40" s="1" t="s">
        <v>29</v>
      </c>
      <c r="C40" s="1">
        <v>1</v>
      </c>
    </row>
    <row r="41" spans="2:3" x14ac:dyDescent="0.25">
      <c r="B41" s="1" t="s">
        <v>44</v>
      </c>
      <c r="C41" s="1">
        <v>2</v>
      </c>
    </row>
    <row r="42" spans="2:3" x14ac:dyDescent="0.25">
      <c r="B42" s="1" t="s">
        <v>34</v>
      </c>
      <c r="C42" s="1">
        <v>1</v>
      </c>
    </row>
    <row r="43" spans="2:3" x14ac:dyDescent="0.25">
      <c r="B43" s="1" t="s">
        <v>34</v>
      </c>
      <c r="C43" s="1">
        <v>2</v>
      </c>
    </row>
    <row r="44" spans="2:3" x14ac:dyDescent="0.25">
      <c r="B44" s="1" t="s">
        <v>34</v>
      </c>
      <c r="C44" s="1">
        <v>3</v>
      </c>
    </row>
    <row r="45" spans="2:3" x14ac:dyDescent="0.25">
      <c r="B45" s="1" t="s">
        <v>50</v>
      </c>
      <c r="C45" s="1">
        <v>2</v>
      </c>
    </row>
    <row r="46" spans="2:3" x14ac:dyDescent="0.25">
      <c r="B46" s="1" t="s">
        <v>25</v>
      </c>
      <c r="C46" s="1">
        <v>1</v>
      </c>
    </row>
    <row r="47" spans="2:3" x14ac:dyDescent="0.25">
      <c r="B47" s="1" t="s">
        <v>25</v>
      </c>
      <c r="C47" s="1">
        <v>1</v>
      </c>
    </row>
    <row r="48" spans="2:3" x14ac:dyDescent="0.25">
      <c r="B48" s="1" t="s">
        <v>25</v>
      </c>
      <c r="C48" s="1">
        <v>1</v>
      </c>
    </row>
    <row r="49" spans="2:3" x14ac:dyDescent="0.25">
      <c r="B49" s="1" t="s">
        <v>25</v>
      </c>
      <c r="C49" s="1">
        <v>3</v>
      </c>
    </row>
    <row r="50" spans="2:3" x14ac:dyDescent="0.25">
      <c r="B50" s="1" t="s">
        <v>53</v>
      </c>
      <c r="C50" s="1">
        <v>3</v>
      </c>
    </row>
    <row r="51" spans="2:3" x14ac:dyDescent="0.25">
      <c r="B51" s="1" t="s">
        <v>54</v>
      </c>
      <c r="C51" s="1">
        <v>3</v>
      </c>
    </row>
    <row r="52" spans="2:3" x14ac:dyDescent="0.25">
      <c r="B52" s="1" t="s">
        <v>23</v>
      </c>
      <c r="C52" s="1">
        <v>1</v>
      </c>
    </row>
    <row r="53" spans="2:3" x14ac:dyDescent="0.25">
      <c r="B53" s="1" t="s">
        <v>23</v>
      </c>
      <c r="C53" s="1">
        <v>1</v>
      </c>
    </row>
    <row r="54" spans="2:3" x14ac:dyDescent="0.25">
      <c r="B54" s="1" t="s">
        <v>23</v>
      </c>
      <c r="C54" s="1">
        <v>1</v>
      </c>
    </row>
    <row r="55" spans="2:3" x14ac:dyDescent="0.25">
      <c r="B55" s="1" t="s">
        <v>23</v>
      </c>
      <c r="C55" s="1">
        <v>2</v>
      </c>
    </row>
    <row r="56" spans="2:3" x14ac:dyDescent="0.25">
      <c r="B56" s="1" t="s">
        <v>23</v>
      </c>
      <c r="C56" s="1">
        <v>2</v>
      </c>
    </row>
    <row r="57" spans="2:3" x14ac:dyDescent="0.25">
      <c r="B57" s="1" t="s">
        <v>57</v>
      </c>
      <c r="C57" s="1">
        <v>3</v>
      </c>
    </row>
    <row r="58" spans="2:3" x14ac:dyDescent="0.25">
      <c r="B58" s="1" t="s">
        <v>47</v>
      </c>
      <c r="C58" s="1">
        <v>2</v>
      </c>
    </row>
    <row r="59" spans="2:3" x14ac:dyDescent="0.25">
      <c r="B59" s="1" t="s">
        <v>35</v>
      </c>
      <c r="C59" s="1">
        <v>1</v>
      </c>
    </row>
    <row r="60" spans="2:3" x14ac:dyDescent="0.25">
      <c r="B60" s="1" t="s">
        <v>37</v>
      </c>
      <c r="C60" s="1">
        <v>1</v>
      </c>
    </row>
    <row r="61" spans="2:3" x14ac:dyDescent="0.25">
      <c r="B61" s="1" t="s">
        <v>37</v>
      </c>
      <c r="C61" s="1">
        <v>3</v>
      </c>
    </row>
    <row r="62" spans="2:3" x14ac:dyDescent="0.25">
      <c r="B62" s="1" t="s">
        <v>37</v>
      </c>
      <c r="C62" s="1">
        <v>3</v>
      </c>
    </row>
  </sheetData>
  <sortState ref="B3:C62">
    <sortCondition ref="B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workbookViewId="0">
      <selection activeCell="B2" sqref="B2:G38"/>
    </sheetView>
  </sheetViews>
  <sheetFormatPr defaultRowHeight="15" x14ac:dyDescent="0.25"/>
  <cols>
    <col min="2" max="2" width="10" bestFit="1" customWidth="1"/>
    <col min="5" max="7" width="5.28515625" customWidth="1"/>
  </cols>
  <sheetData>
    <row r="2" spans="2:7" x14ac:dyDescent="0.25">
      <c r="B2" s="3" t="s">
        <v>39</v>
      </c>
      <c r="C2" s="3" t="s">
        <v>58</v>
      </c>
      <c r="E2" s="2" t="s">
        <v>59</v>
      </c>
    </row>
    <row r="3" spans="2:7" x14ac:dyDescent="0.25">
      <c r="B3" s="1" t="s">
        <v>24</v>
      </c>
      <c r="C3" s="1">
        <v>1</v>
      </c>
      <c r="E3" s="1">
        <v>1</v>
      </c>
      <c r="F3" s="1"/>
      <c r="G3" s="1"/>
    </row>
    <row r="4" spans="2:7" x14ac:dyDescent="0.25">
      <c r="B4" s="1" t="s">
        <v>38</v>
      </c>
      <c r="C4" s="1">
        <v>1</v>
      </c>
      <c r="E4" s="1">
        <v>1</v>
      </c>
      <c r="F4" s="1"/>
      <c r="G4" s="1"/>
    </row>
    <row r="5" spans="2:7" x14ac:dyDescent="0.25">
      <c r="B5" s="1" t="s">
        <v>51</v>
      </c>
      <c r="C5" s="1">
        <v>2</v>
      </c>
      <c r="E5" s="1">
        <v>3</v>
      </c>
      <c r="F5" s="1"/>
      <c r="G5" s="1"/>
    </row>
    <row r="6" spans="2:7" x14ac:dyDescent="0.25">
      <c r="B6" s="1" t="s">
        <v>28</v>
      </c>
      <c r="C6" s="1">
        <v>1</v>
      </c>
      <c r="E6" s="1">
        <v>1</v>
      </c>
      <c r="F6" s="1"/>
      <c r="G6" s="1"/>
    </row>
    <row r="7" spans="2:7" x14ac:dyDescent="0.25">
      <c r="B7" s="1" t="s">
        <v>52</v>
      </c>
      <c r="C7" s="1">
        <v>2</v>
      </c>
      <c r="E7" s="1">
        <v>3</v>
      </c>
      <c r="F7" s="1"/>
      <c r="G7" s="1"/>
    </row>
    <row r="8" spans="2:7" x14ac:dyDescent="0.25">
      <c r="B8" s="1" t="s">
        <v>48</v>
      </c>
      <c r="C8" s="1">
        <v>1</v>
      </c>
      <c r="E8" s="1">
        <v>2</v>
      </c>
      <c r="F8" s="1"/>
      <c r="G8" s="1"/>
    </row>
    <row r="9" spans="2:7" x14ac:dyDescent="0.25">
      <c r="B9" s="1" t="s">
        <v>30</v>
      </c>
      <c r="C9" s="1">
        <v>1</v>
      </c>
      <c r="E9" s="1">
        <v>1</v>
      </c>
      <c r="F9" s="1"/>
      <c r="G9" s="1"/>
    </row>
    <row r="10" spans="2:7" x14ac:dyDescent="0.25">
      <c r="B10" s="1" t="s">
        <v>27</v>
      </c>
      <c r="C10" s="1">
        <v>3</v>
      </c>
      <c r="E10" s="1">
        <v>1</v>
      </c>
      <c r="F10" s="1">
        <v>2</v>
      </c>
      <c r="G10" s="1">
        <v>3</v>
      </c>
    </row>
    <row r="11" spans="2:7" x14ac:dyDescent="0.25">
      <c r="B11" s="1" t="s">
        <v>46</v>
      </c>
      <c r="C11" s="1">
        <v>1</v>
      </c>
      <c r="E11" s="1">
        <v>2</v>
      </c>
      <c r="F11" s="1"/>
      <c r="G11" s="1"/>
    </row>
    <row r="12" spans="2:7" x14ac:dyDescent="0.25">
      <c r="B12" s="1" t="s">
        <v>31</v>
      </c>
      <c r="C12" s="1">
        <v>2</v>
      </c>
      <c r="E12" s="1">
        <v>1</v>
      </c>
      <c r="F12" s="1">
        <v>3</v>
      </c>
      <c r="G12" s="1"/>
    </row>
    <row r="13" spans="2:7" x14ac:dyDescent="0.25">
      <c r="B13" s="1" t="s">
        <v>43</v>
      </c>
      <c r="C13" s="1">
        <v>1</v>
      </c>
      <c r="E13" s="1">
        <v>2</v>
      </c>
      <c r="F13" s="1"/>
      <c r="G13" s="1"/>
    </row>
    <row r="14" spans="2:7" x14ac:dyDescent="0.25">
      <c r="B14" s="1" t="s">
        <v>45</v>
      </c>
      <c r="C14" s="1">
        <v>1</v>
      </c>
      <c r="E14" s="1">
        <v>2</v>
      </c>
      <c r="F14" s="1"/>
      <c r="G14" s="1"/>
    </row>
    <row r="15" spans="2:7" x14ac:dyDescent="0.25">
      <c r="B15" s="1" t="s">
        <v>26</v>
      </c>
      <c r="C15" s="1">
        <v>1</v>
      </c>
      <c r="E15" s="1">
        <v>1</v>
      </c>
      <c r="F15" s="1"/>
      <c r="G15" s="1"/>
    </row>
    <row r="16" spans="2:7" x14ac:dyDescent="0.25">
      <c r="B16" s="1" t="s">
        <v>56</v>
      </c>
      <c r="C16" s="1">
        <v>1</v>
      </c>
      <c r="E16" s="1">
        <v>3</v>
      </c>
      <c r="F16" s="1"/>
      <c r="G16" s="1"/>
    </row>
    <row r="17" spans="2:7" x14ac:dyDescent="0.25">
      <c r="B17" s="1" t="s">
        <v>20</v>
      </c>
      <c r="C17" s="1">
        <v>1</v>
      </c>
      <c r="E17" s="1">
        <v>1</v>
      </c>
      <c r="F17" s="1"/>
      <c r="G17" s="1"/>
    </row>
    <row r="18" spans="2:7" x14ac:dyDescent="0.25">
      <c r="B18" s="1" t="s">
        <v>55</v>
      </c>
      <c r="C18" s="1">
        <v>1</v>
      </c>
      <c r="E18" s="1">
        <v>3</v>
      </c>
      <c r="F18" s="1"/>
      <c r="G18" s="1"/>
    </row>
    <row r="19" spans="2:7" x14ac:dyDescent="0.25">
      <c r="B19" s="1" t="s">
        <v>21</v>
      </c>
      <c r="C19" s="1">
        <v>2</v>
      </c>
      <c r="E19" s="1">
        <v>1</v>
      </c>
      <c r="F19" s="1">
        <v>2</v>
      </c>
      <c r="G19" s="1"/>
    </row>
    <row r="20" spans="2:7" x14ac:dyDescent="0.25">
      <c r="B20" s="1" t="s">
        <v>33</v>
      </c>
      <c r="C20" s="1">
        <v>1</v>
      </c>
      <c r="E20" s="1">
        <v>1</v>
      </c>
      <c r="F20" s="1"/>
      <c r="G20" s="1"/>
    </row>
    <row r="21" spans="2:7" x14ac:dyDescent="0.25">
      <c r="B21" s="1" t="s">
        <v>49</v>
      </c>
      <c r="C21" s="1">
        <v>1</v>
      </c>
      <c r="E21" s="1">
        <v>2</v>
      </c>
      <c r="F21" s="1"/>
      <c r="G21" s="1"/>
    </row>
    <row r="22" spans="2:7" x14ac:dyDescent="0.25">
      <c r="B22" s="1" t="s">
        <v>32</v>
      </c>
      <c r="C22" s="1">
        <v>1</v>
      </c>
      <c r="E22" s="1">
        <v>1</v>
      </c>
      <c r="F22" s="1"/>
      <c r="G22" s="1"/>
    </row>
    <row r="23" spans="2:7" x14ac:dyDescent="0.25">
      <c r="B23" s="1" t="s">
        <v>41</v>
      </c>
      <c r="C23" s="1">
        <v>1</v>
      </c>
      <c r="E23" s="1">
        <v>2</v>
      </c>
      <c r="F23" s="1"/>
      <c r="G23" s="1"/>
    </row>
    <row r="24" spans="2:7" x14ac:dyDescent="0.25">
      <c r="B24" s="1" t="s">
        <v>36</v>
      </c>
      <c r="C24" s="1">
        <v>1</v>
      </c>
      <c r="E24" s="1">
        <v>1</v>
      </c>
      <c r="F24" s="1"/>
      <c r="G24" s="1"/>
    </row>
    <row r="25" spans="2:7" x14ac:dyDescent="0.25">
      <c r="B25" s="1" t="s">
        <v>42</v>
      </c>
      <c r="C25" s="1">
        <v>1</v>
      </c>
      <c r="E25" s="1">
        <v>2</v>
      </c>
      <c r="F25" s="1"/>
      <c r="G25" s="1"/>
    </row>
    <row r="26" spans="2:7" x14ac:dyDescent="0.25">
      <c r="B26" s="1" t="s">
        <v>22</v>
      </c>
      <c r="C26" s="1">
        <v>2</v>
      </c>
      <c r="E26" s="1">
        <v>1</v>
      </c>
      <c r="F26" s="1">
        <v>2</v>
      </c>
      <c r="G26" s="1"/>
    </row>
    <row r="27" spans="2:7" x14ac:dyDescent="0.25">
      <c r="B27" s="1" t="s">
        <v>29</v>
      </c>
      <c r="C27" s="1">
        <v>1</v>
      </c>
      <c r="E27" s="1">
        <v>1</v>
      </c>
      <c r="F27" s="1"/>
      <c r="G27" s="1"/>
    </row>
    <row r="28" spans="2:7" x14ac:dyDescent="0.25">
      <c r="B28" s="1" t="s">
        <v>44</v>
      </c>
      <c r="C28" s="1">
        <v>1</v>
      </c>
      <c r="E28" s="1">
        <v>2</v>
      </c>
      <c r="F28" s="1"/>
      <c r="G28" s="1"/>
    </row>
    <row r="29" spans="2:7" x14ac:dyDescent="0.25">
      <c r="B29" s="1" t="s">
        <v>34</v>
      </c>
      <c r="C29" s="1">
        <v>3</v>
      </c>
      <c r="E29" s="1">
        <v>1</v>
      </c>
      <c r="F29" s="1">
        <v>2</v>
      </c>
      <c r="G29" s="1">
        <v>3</v>
      </c>
    </row>
    <row r="30" spans="2:7" x14ac:dyDescent="0.25">
      <c r="B30" s="1" t="s">
        <v>50</v>
      </c>
      <c r="C30" s="1">
        <v>1</v>
      </c>
      <c r="E30" s="1">
        <v>2</v>
      </c>
      <c r="F30" s="1"/>
      <c r="G30" s="1"/>
    </row>
    <row r="31" spans="2:7" x14ac:dyDescent="0.25">
      <c r="B31" s="1" t="s">
        <v>25</v>
      </c>
      <c r="C31" s="1">
        <v>2</v>
      </c>
      <c r="E31" s="1">
        <v>1</v>
      </c>
      <c r="F31" s="1">
        <v>3</v>
      </c>
      <c r="G31" s="1"/>
    </row>
    <row r="32" spans="2:7" x14ac:dyDescent="0.25">
      <c r="B32" s="1" t="s">
        <v>53</v>
      </c>
      <c r="C32" s="1">
        <v>1</v>
      </c>
      <c r="E32" s="1">
        <v>3</v>
      </c>
      <c r="F32" s="1"/>
      <c r="G32" s="1"/>
    </row>
    <row r="33" spans="2:7" x14ac:dyDescent="0.25">
      <c r="B33" s="1" t="s">
        <v>54</v>
      </c>
      <c r="C33" s="1">
        <v>1</v>
      </c>
      <c r="E33" s="1">
        <v>3</v>
      </c>
      <c r="F33" s="1"/>
      <c r="G33" s="1"/>
    </row>
    <row r="34" spans="2:7" x14ac:dyDescent="0.25">
      <c r="B34" s="1" t="s">
        <v>23</v>
      </c>
      <c r="C34" s="1">
        <v>2</v>
      </c>
      <c r="E34" s="1">
        <v>1</v>
      </c>
      <c r="F34" s="1">
        <v>2</v>
      </c>
      <c r="G34" s="1"/>
    </row>
    <row r="35" spans="2:7" x14ac:dyDescent="0.25">
      <c r="B35" s="1" t="s">
        <v>57</v>
      </c>
      <c r="C35" s="1">
        <v>1</v>
      </c>
      <c r="E35" s="1">
        <v>3</v>
      </c>
      <c r="F35" s="1"/>
      <c r="G35" s="1"/>
    </row>
    <row r="36" spans="2:7" x14ac:dyDescent="0.25">
      <c r="B36" s="1" t="s">
        <v>47</v>
      </c>
      <c r="C36" s="1">
        <v>1</v>
      </c>
      <c r="E36" s="1">
        <v>2</v>
      </c>
      <c r="F36" s="1"/>
      <c r="G36" s="1"/>
    </row>
    <row r="37" spans="2:7" x14ac:dyDescent="0.25">
      <c r="B37" s="1" t="s">
        <v>35</v>
      </c>
      <c r="C37" s="1">
        <v>1</v>
      </c>
      <c r="E37" s="1">
        <v>1</v>
      </c>
      <c r="F37" s="1"/>
      <c r="G37" s="1"/>
    </row>
    <row r="38" spans="2:7" x14ac:dyDescent="0.25">
      <c r="B38" s="1" t="s">
        <v>37</v>
      </c>
      <c r="C38" s="1">
        <v>2</v>
      </c>
      <c r="E38" s="1">
        <v>1</v>
      </c>
      <c r="F38" s="1">
        <v>3</v>
      </c>
      <c r="G3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B3" sqref="B3:G9"/>
    </sheetView>
  </sheetViews>
  <sheetFormatPr defaultRowHeight="15" x14ac:dyDescent="0.25"/>
  <cols>
    <col min="7" max="7" width="13.5703125" customWidth="1"/>
    <col min="8" max="8" width="18.42578125" bestFit="1" customWidth="1"/>
  </cols>
  <sheetData>
    <row r="2" spans="2:8" x14ac:dyDescent="0.25">
      <c r="B2">
        <v>1000</v>
      </c>
    </row>
    <row r="3" spans="2:8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72</v>
      </c>
    </row>
    <row r="4" spans="2:8" x14ac:dyDescent="0.25">
      <c r="B4" s="1" t="s">
        <v>66</v>
      </c>
      <c r="C4" s="1" t="s">
        <v>67</v>
      </c>
      <c r="D4" s="1">
        <v>20</v>
      </c>
      <c r="E4" s="1">
        <v>40</v>
      </c>
      <c r="F4" s="1">
        <v>10</v>
      </c>
      <c r="G4" s="1">
        <f>LOG10(H4)/LOG10(2)</f>
        <v>3.6438561897747248</v>
      </c>
      <c r="H4" s="1">
        <f>B2*F4/D4/E4</f>
        <v>12.5</v>
      </c>
    </row>
    <row r="5" spans="2:8" x14ac:dyDescent="0.25">
      <c r="B5" s="1" t="s">
        <v>66</v>
      </c>
      <c r="C5" s="1" t="s">
        <v>68</v>
      </c>
      <c r="D5" s="1">
        <v>20</v>
      </c>
      <c r="E5" s="1">
        <v>10</v>
      </c>
      <c r="F5" s="1">
        <v>5</v>
      </c>
      <c r="G5" s="1">
        <f t="shared" ref="G5:G9" si="0">LOG10(H5)/LOG10(2)</f>
        <v>4.6438561897747253</v>
      </c>
      <c r="H5" s="1">
        <f>B2*F5/D5/E5</f>
        <v>25</v>
      </c>
    </row>
    <row r="6" spans="2:8" x14ac:dyDescent="0.25">
      <c r="B6" s="1" t="s">
        <v>67</v>
      </c>
      <c r="C6" s="1" t="s">
        <v>68</v>
      </c>
      <c r="D6" s="1">
        <v>40</v>
      </c>
      <c r="E6" s="1">
        <v>10</v>
      </c>
      <c r="F6" s="1">
        <v>5</v>
      </c>
      <c r="G6" s="1">
        <f t="shared" si="0"/>
        <v>3.6438561897747248</v>
      </c>
      <c r="H6" s="1">
        <f>B2*F6/D6/E6</f>
        <v>12.5</v>
      </c>
    </row>
    <row r="7" spans="2:8" x14ac:dyDescent="0.25">
      <c r="B7" s="1" t="s">
        <v>69</v>
      </c>
      <c r="C7" s="1" t="s">
        <v>70</v>
      </c>
      <c r="D7" s="1">
        <v>25</v>
      </c>
      <c r="E7" s="1">
        <v>20</v>
      </c>
      <c r="F7" s="1">
        <v>15</v>
      </c>
      <c r="G7" s="1">
        <f t="shared" si="0"/>
        <v>4.9068905956085187</v>
      </c>
      <c r="H7" s="1">
        <f>B2*F7/D7/E7</f>
        <v>30</v>
      </c>
    </row>
    <row r="8" spans="2:8" x14ac:dyDescent="0.25">
      <c r="B8" s="1" t="s">
        <v>69</v>
      </c>
      <c r="C8" s="1" t="s">
        <v>71</v>
      </c>
      <c r="D8" s="1">
        <v>25</v>
      </c>
      <c r="E8" s="1">
        <v>10</v>
      </c>
      <c r="F8" s="1">
        <v>5</v>
      </c>
      <c r="G8" s="1">
        <f t="shared" si="0"/>
        <v>4.3219280948873626</v>
      </c>
      <c r="H8" s="1">
        <f>B2*F8/D8/E8</f>
        <v>20</v>
      </c>
    </row>
    <row r="9" spans="2:8" x14ac:dyDescent="0.25">
      <c r="B9" s="1" t="s">
        <v>70</v>
      </c>
      <c r="C9" s="1" t="s">
        <v>71</v>
      </c>
      <c r="D9" s="1">
        <v>20</v>
      </c>
      <c r="E9" s="1">
        <v>10</v>
      </c>
      <c r="F9" s="1">
        <v>2</v>
      </c>
      <c r="G9" s="1">
        <f t="shared" si="0"/>
        <v>3.3219280948873622</v>
      </c>
      <c r="H9" s="1">
        <f>B2*F9/D9/E9</f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workbookViewId="0">
      <selection activeCell="G4" sqref="G4"/>
    </sheetView>
  </sheetViews>
  <sheetFormatPr defaultRowHeight="15" x14ac:dyDescent="0.25"/>
  <sheetData>
    <row r="3" spans="2:7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</row>
    <row r="4" spans="2:7" x14ac:dyDescent="0.25">
      <c r="B4" s="1" t="s">
        <v>66</v>
      </c>
      <c r="C4" s="1" t="s">
        <v>67</v>
      </c>
      <c r="D4" s="1">
        <v>20</v>
      </c>
      <c r="E4" s="1">
        <v>40</v>
      </c>
      <c r="F4" s="1">
        <v>10</v>
      </c>
      <c r="G4" s="1" t="e">
        <f>LOG10(H4)/LOG10(2)</f>
        <v>#NUM!</v>
      </c>
    </row>
    <row r="5" spans="2:7" x14ac:dyDescent="0.25">
      <c r="B5" s="1" t="s">
        <v>66</v>
      </c>
      <c r="C5" s="1" t="s">
        <v>68</v>
      </c>
      <c r="D5" s="1">
        <v>20</v>
      </c>
      <c r="E5" s="1">
        <v>10</v>
      </c>
      <c r="F5" s="1">
        <v>5</v>
      </c>
      <c r="G5" s="1" t="e">
        <f t="shared" ref="G5:G9" si="0">LOG10(H5)/LOG10(2)</f>
        <v>#NUM!</v>
      </c>
    </row>
    <row r="6" spans="2:7" x14ac:dyDescent="0.25">
      <c r="B6" s="1" t="s">
        <v>67</v>
      </c>
      <c r="C6" s="1" t="s">
        <v>68</v>
      </c>
      <c r="D6" s="1">
        <v>40</v>
      </c>
      <c r="E6" s="1">
        <v>10</v>
      </c>
      <c r="F6" s="1">
        <v>5</v>
      </c>
      <c r="G6" s="1" t="e">
        <f t="shared" si="0"/>
        <v>#NUM!</v>
      </c>
    </row>
    <row r="7" spans="2:7" x14ac:dyDescent="0.25">
      <c r="B7" s="1" t="s">
        <v>69</v>
      </c>
      <c r="C7" s="1" t="s">
        <v>70</v>
      </c>
      <c r="D7" s="1">
        <v>25</v>
      </c>
      <c r="E7" s="1">
        <v>20</v>
      </c>
      <c r="F7" s="1">
        <v>15</v>
      </c>
      <c r="G7" s="1" t="e">
        <f t="shared" si="0"/>
        <v>#NUM!</v>
      </c>
    </row>
    <row r="8" spans="2:7" x14ac:dyDescent="0.25">
      <c r="B8" s="1" t="s">
        <v>69</v>
      </c>
      <c r="C8" s="1" t="s">
        <v>71</v>
      </c>
      <c r="D8" s="1">
        <v>25</v>
      </c>
      <c r="E8" s="1">
        <v>10</v>
      </c>
      <c r="F8" s="1">
        <v>5</v>
      </c>
      <c r="G8" s="1" t="e">
        <f t="shared" si="0"/>
        <v>#NUM!</v>
      </c>
    </row>
    <row r="9" spans="2:7" x14ac:dyDescent="0.25">
      <c r="B9" s="1" t="s">
        <v>70</v>
      </c>
      <c r="C9" s="1" t="s">
        <v>71</v>
      </c>
      <c r="D9" s="1">
        <v>20</v>
      </c>
      <c r="E9" s="1">
        <v>10</v>
      </c>
      <c r="F9" s="1">
        <v>2</v>
      </c>
      <c r="G9" s="1" t="e">
        <f t="shared" si="0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jaguar</vt:lpstr>
      <vt:lpstr>original</vt:lpstr>
      <vt:lpstr>sorted</vt:lpstr>
      <vt:lpstr>posting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2016-01-28T02:07:02Z</dcterms:modified>
</cp:coreProperties>
</file>